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yakima_city\ykpu\shared\BIDS, QUOTES &amp; RFP's\Susan's Bids, Quotes, RFPs\BIDS, QUOTES, RFPs\Samples\2018_Bids-Quotes_Laserfiche\11801 Misc. Brass Water Tube Fittings -Water-Irrig. - Laserfiche\"/>
    </mc:Choice>
  </mc:AlternateContent>
  <bookViews>
    <workbookView xWindow="0" yWindow="-15" windowWidth="9630" windowHeight="2340"/>
  </bookViews>
  <sheets>
    <sheet name="BIDTAB" sheetId="1" r:id="rId1"/>
  </sheets>
  <definedNames>
    <definedName name="_xlnm.Print_Area" localSheetId="0">BIDTAB!$A$1:$M$242</definedName>
  </definedNames>
  <calcPr calcId="152511"/>
</workbook>
</file>

<file path=xl/calcChain.xml><?xml version="1.0" encoding="utf-8"?>
<calcChain xmlns="http://schemas.openxmlformats.org/spreadsheetml/2006/main">
  <c r="K39" i="1" l="1"/>
  <c r="K15" i="1"/>
  <c r="K231" i="1" l="1"/>
  <c r="K230" i="1"/>
  <c r="K229" i="1"/>
  <c r="K228" i="1"/>
  <c r="K227" i="1"/>
  <c r="K226" i="1"/>
  <c r="K225" i="1"/>
  <c r="K214" i="1"/>
  <c r="K223" i="1"/>
  <c r="K221" i="1"/>
  <c r="K219" i="1"/>
  <c r="K217" i="1"/>
  <c r="K215" i="1"/>
  <c r="K212" i="1"/>
  <c r="K210" i="1"/>
  <c r="K208" i="1"/>
  <c r="K206" i="1"/>
  <c r="K204" i="1"/>
  <c r="K202" i="1"/>
  <c r="K200" i="1"/>
  <c r="K198" i="1"/>
  <c r="K196" i="1"/>
  <c r="K193" i="1"/>
  <c r="K191" i="1"/>
  <c r="K189" i="1"/>
  <c r="K187" i="1"/>
  <c r="K184" i="1"/>
  <c r="K182" i="1"/>
  <c r="K180" i="1"/>
  <c r="K195" i="1"/>
  <c r="K186" i="1"/>
  <c r="K155" i="1"/>
  <c r="K154" i="1"/>
  <c r="K153" i="1"/>
  <c r="K176" i="1"/>
  <c r="K175" i="1"/>
  <c r="K174" i="1"/>
  <c r="K177" i="1"/>
  <c r="K178" i="1"/>
  <c r="K172" i="1"/>
  <c r="K170" i="1"/>
  <c r="K168" i="1"/>
  <c r="K166" i="1"/>
  <c r="K164" i="1"/>
  <c r="K160" i="1"/>
  <c r="K158" i="1"/>
  <c r="K156" i="1"/>
  <c r="K151" i="1"/>
  <c r="K149" i="1"/>
  <c r="K147" i="1"/>
  <c r="K145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17" i="1"/>
  <c r="K115" i="1"/>
  <c r="K113" i="1"/>
  <c r="K111" i="1"/>
  <c r="K109" i="1"/>
  <c r="K107" i="1"/>
  <c r="K105" i="1"/>
  <c r="K103" i="1"/>
  <c r="K101" i="1"/>
  <c r="K99" i="1"/>
  <c r="K97" i="1"/>
  <c r="K95" i="1"/>
  <c r="K93" i="1"/>
  <c r="K91" i="1"/>
  <c r="K89" i="1"/>
  <c r="K87" i="1"/>
  <c r="K85" i="1"/>
  <c r="K83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49" i="1"/>
  <c r="K47" i="1"/>
  <c r="K45" i="1"/>
  <c r="K43" i="1"/>
  <c r="K41" i="1"/>
  <c r="K37" i="1"/>
  <c r="K35" i="1"/>
  <c r="K33" i="1"/>
  <c r="K31" i="1"/>
  <c r="K29" i="1"/>
  <c r="K27" i="1"/>
  <c r="K25" i="1"/>
  <c r="K23" i="1"/>
  <c r="K21" i="1"/>
  <c r="K19" i="1"/>
  <c r="K17" i="1"/>
  <c r="J232" i="1" l="1"/>
  <c r="J234" i="1" s="1"/>
  <c r="I15" i="1"/>
  <c r="I163" i="1"/>
  <c r="I224" i="1" l="1"/>
  <c r="I222" i="1"/>
  <c r="I220" i="1"/>
  <c r="I218" i="1"/>
  <c r="I216" i="1"/>
  <c r="I213" i="1"/>
  <c r="I211" i="1"/>
  <c r="I209" i="1"/>
  <c r="I207" i="1"/>
  <c r="I205" i="1"/>
  <c r="I203" i="1"/>
  <c r="I201" i="1"/>
  <c r="I199" i="1"/>
  <c r="I197" i="1"/>
  <c r="I194" i="1"/>
  <c r="I192" i="1"/>
  <c r="I190" i="1"/>
  <c r="I188" i="1"/>
  <c r="I185" i="1"/>
  <c r="I183" i="1"/>
  <c r="I181" i="1"/>
  <c r="I179" i="1"/>
  <c r="I173" i="1"/>
  <c r="I171" i="1"/>
  <c r="I169" i="1"/>
  <c r="I167" i="1"/>
  <c r="I165" i="1"/>
  <c r="I161" i="1"/>
  <c r="I159" i="1"/>
  <c r="I157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8" i="1"/>
  <c r="I126" i="1"/>
  <c r="I124" i="1"/>
  <c r="I122" i="1"/>
  <c r="I120" i="1"/>
  <c r="I118" i="1"/>
  <c r="I116" i="1"/>
  <c r="I114" i="1"/>
  <c r="I112" i="1"/>
  <c r="I110" i="1"/>
  <c r="I108" i="1"/>
  <c r="I106" i="1"/>
  <c r="I104" i="1"/>
  <c r="I102" i="1"/>
  <c r="I100" i="1"/>
  <c r="I98" i="1"/>
  <c r="I96" i="1"/>
  <c r="I94" i="1"/>
  <c r="I92" i="1"/>
  <c r="I90" i="1"/>
  <c r="I88" i="1"/>
  <c r="I86" i="1"/>
  <c r="I84" i="1"/>
  <c r="I82" i="1"/>
  <c r="I80" i="1"/>
  <c r="I78" i="1"/>
  <c r="I76" i="1"/>
  <c r="I74" i="1"/>
  <c r="I72" i="1"/>
  <c r="I70" i="1"/>
  <c r="I68" i="1"/>
  <c r="I66" i="1"/>
  <c r="I64" i="1"/>
  <c r="I62" i="1"/>
  <c r="I60" i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M231" i="1" l="1"/>
  <c r="M230" i="1"/>
  <c r="M229" i="1"/>
  <c r="M226" i="1"/>
  <c r="M228" i="1"/>
  <c r="M227" i="1"/>
  <c r="M225" i="1"/>
  <c r="M223" i="1"/>
  <c r="M221" i="1"/>
  <c r="M219" i="1"/>
  <c r="M217" i="1"/>
  <c r="M215" i="1"/>
  <c r="M214" i="1"/>
  <c r="M212" i="1"/>
  <c r="M210" i="1"/>
  <c r="M208" i="1"/>
  <c r="M206" i="1"/>
  <c r="M204" i="1"/>
  <c r="M202" i="1"/>
  <c r="M200" i="1"/>
  <c r="M198" i="1"/>
  <c r="M196" i="1"/>
  <c r="M195" i="1"/>
  <c r="M193" i="1"/>
  <c r="M191" i="1"/>
  <c r="M189" i="1"/>
  <c r="M187" i="1"/>
  <c r="M186" i="1"/>
  <c r="M184" i="1"/>
  <c r="M182" i="1"/>
  <c r="M180" i="1"/>
  <c r="M178" i="1"/>
  <c r="M177" i="1"/>
  <c r="M176" i="1"/>
  <c r="M175" i="1"/>
  <c r="M174" i="1"/>
  <c r="M172" i="1"/>
  <c r="M170" i="1"/>
  <c r="M168" i="1"/>
  <c r="M166" i="1"/>
  <c r="M164" i="1"/>
  <c r="M162" i="1"/>
  <c r="M160" i="1"/>
  <c r="M158" i="1"/>
  <c r="M156" i="1"/>
  <c r="M155" i="1"/>
  <c r="M154" i="1"/>
  <c r="M153" i="1"/>
  <c r="M151" i="1"/>
  <c r="M149" i="1"/>
  <c r="M147" i="1"/>
  <c r="M145" i="1"/>
  <c r="M143" i="1"/>
  <c r="M141" i="1"/>
  <c r="M139" i="1"/>
  <c r="M137" i="1"/>
  <c r="M135" i="1"/>
  <c r="M133" i="1"/>
  <c r="M131" i="1"/>
  <c r="M129" i="1"/>
  <c r="M127" i="1"/>
  <c r="M125" i="1"/>
  <c r="M123" i="1"/>
  <c r="M121" i="1"/>
  <c r="M119" i="1"/>
  <c r="M117" i="1"/>
  <c r="M115" i="1"/>
  <c r="M113" i="1"/>
  <c r="M111" i="1"/>
  <c r="M109" i="1"/>
  <c r="M107" i="1"/>
  <c r="M105" i="1"/>
  <c r="M103" i="1"/>
  <c r="M101" i="1"/>
  <c r="M99" i="1"/>
  <c r="M97" i="1"/>
  <c r="M95" i="1"/>
  <c r="M93" i="1"/>
  <c r="M91" i="1"/>
  <c r="M89" i="1"/>
  <c r="M87" i="1"/>
  <c r="M85" i="1"/>
  <c r="M83" i="1"/>
  <c r="M81" i="1"/>
  <c r="M79" i="1"/>
  <c r="M77" i="1"/>
  <c r="M75" i="1"/>
  <c r="M73" i="1"/>
  <c r="M71" i="1"/>
  <c r="M69" i="1"/>
  <c r="M67" i="1"/>
  <c r="M65" i="1"/>
  <c r="M63" i="1"/>
  <c r="M61" i="1"/>
  <c r="M59" i="1"/>
  <c r="M57" i="1"/>
  <c r="M55" i="1"/>
  <c r="M53" i="1"/>
  <c r="M51" i="1"/>
  <c r="M49" i="1"/>
  <c r="M47" i="1"/>
  <c r="M45" i="1"/>
  <c r="M43" i="1"/>
  <c r="M41" i="1"/>
  <c r="M39" i="1"/>
  <c r="M37" i="1"/>
  <c r="M35" i="1"/>
  <c r="M33" i="1"/>
  <c r="M31" i="1"/>
  <c r="M29" i="1"/>
  <c r="M27" i="1"/>
  <c r="M25" i="1"/>
  <c r="M23" i="1"/>
  <c r="M21" i="1"/>
  <c r="M19" i="1"/>
  <c r="M17" i="1"/>
  <c r="L236" i="1"/>
  <c r="I125" i="1"/>
  <c r="I123" i="1"/>
  <c r="I17" i="1"/>
  <c r="I231" i="1"/>
  <c r="I230" i="1"/>
  <c r="I229" i="1"/>
  <c r="I228" i="1"/>
  <c r="I227" i="1"/>
  <c r="I226" i="1"/>
  <c r="I225" i="1"/>
  <c r="I223" i="1"/>
  <c r="I221" i="1"/>
  <c r="I219" i="1"/>
  <c r="I217" i="1"/>
  <c r="I215" i="1"/>
  <c r="I214" i="1"/>
  <c r="I212" i="1"/>
  <c r="I210" i="1"/>
  <c r="I208" i="1"/>
  <c r="I206" i="1"/>
  <c r="I204" i="1"/>
  <c r="I202" i="1"/>
  <c r="I200" i="1"/>
  <c r="I198" i="1"/>
  <c r="I196" i="1"/>
  <c r="I195" i="1"/>
  <c r="I193" i="1"/>
  <c r="I191" i="1"/>
  <c r="I189" i="1"/>
  <c r="I187" i="1"/>
  <c r="I186" i="1"/>
  <c r="I184" i="1"/>
  <c r="I182" i="1"/>
  <c r="I180" i="1"/>
  <c r="I178" i="1"/>
  <c r="I177" i="1"/>
  <c r="I176" i="1"/>
  <c r="I175" i="1"/>
  <c r="I174" i="1"/>
  <c r="I172" i="1"/>
  <c r="I170" i="1"/>
  <c r="I168" i="1"/>
  <c r="I166" i="1"/>
  <c r="I164" i="1"/>
  <c r="I162" i="1"/>
  <c r="I160" i="1"/>
  <c r="I158" i="1"/>
  <c r="I156" i="1"/>
  <c r="I155" i="1"/>
  <c r="I154" i="1"/>
  <c r="I153" i="1"/>
  <c r="I151" i="1"/>
  <c r="I149" i="1"/>
  <c r="I147" i="1"/>
  <c r="I145" i="1"/>
  <c r="I143" i="1"/>
  <c r="I141" i="1"/>
  <c r="I139" i="1"/>
  <c r="I137" i="1"/>
  <c r="I135" i="1"/>
  <c r="I133" i="1"/>
  <c r="I131" i="1"/>
  <c r="I129" i="1"/>
  <c r="I127" i="1"/>
  <c r="I121" i="1"/>
  <c r="I119" i="1"/>
  <c r="I117" i="1"/>
  <c r="I115" i="1"/>
  <c r="I113" i="1"/>
  <c r="I111" i="1"/>
  <c r="I109" i="1"/>
  <c r="I107" i="1"/>
  <c r="I105" i="1"/>
  <c r="I103" i="1"/>
  <c r="I101" i="1"/>
  <c r="I99" i="1"/>
  <c r="I97" i="1"/>
  <c r="I95" i="1"/>
  <c r="I93" i="1"/>
  <c r="I91" i="1"/>
  <c r="I89" i="1"/>
  <c r="I87" i="1"/>
  <c r="I85" i="1"/>
  <c r="I83" i="1"/>
  <c r="I81" i="1"/>
  <c r="I79" i="1"/>
  <c r="I77" i="1"/>
  <c r="I75" i="1"/>
  <c r="I73" i="1"/>
  <c r="I71" i="1"/>
  <c r="I69" i="1"/>
  <c r="I67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G155" i="1"/>
  <c r="G154" i="1"/>
  <c r="G231" i="1"/>
  <c r="G230" i="1"/>
  <c r="G229" i="1"/>
  <c r="G228" i="1"/>
  <c r="G227" i="1"/>
  <c r="G226" i="1"/>
  <c r="G225" i="1"/>
  <c r="G223" i="1"/>
  <c r="G221" i="1"/>
  <c r="G219" i="1"/>
  <c r="G217" i="1"/>
  <c r="G215" i="1"/>
  <c r="G214" i="1"/>
  <c r="G212" i="1"/>
  <c r="G210" i="1"/>
  <c r="G208" i="1"/>
  <c r="G206" i="1"/>
  <c r="G204" i="1"/>
  <c r="G202" i="1"/>
  <c r="G200" i="1"/>
  <c r="G198" i="1"/>
  <c r="G196" i="1"/>
  <c r="G195" i="1"/>
  <c r="G193" i="1"/>
  <c r="G191" i="1"/>
  <c r="G189" i="1"/>
  <c r="G187" i="1"/>
  <c r="G186" i="1"/>
  <c r="G184" i="1"/>
  <c r="G182" i="1"/>
  <c r="G180" i="1"/>
  <c r="G178" i="1"/>
  <c r="G177" i="1"/>
  <c r="G176" i="1"/>
  <c r="G175" i="1"/>
  <c r="G174" i="1"/>
  <c r="G172" i="1"/>
  <c r="G170" i="1"/>
  <c r="G168" i="1"/>
  <c r="G166" i="1"/>
  <c r="G164" i="1"/>
  <c r="G162" i="1"/>
  <c r="G160" i="1"/>
  <c r="G158" i="1"/>
  <c r="G156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H233" i="1" l="1"/>
  <c r="G15" i="1"/>
  <c r="F232" i="1" s="1"/>
  <c r="F234" i="1" l="1"/>
  <c r="F236" i="1" s="1"/>
  <c r="J236" i="1" l="1"/>
  <c r="H235" i="1"/>
  <c r="H237" i="1" s="1"/>
  <c r="L235" i="1" l="1"/>
  <c r="L15" i="1" l="1"/>
  <c r="M15" i="1"/>
</calcChain>
</file>

<file path=xl/sharedStrings.xml><?xml version="1.0" encoding="utf-8"?>
<sst xmlns="http://schemas.openxmlformats.org/spreadsheetml/2006/main" count="285" uniqueCount="159">
  <si>
    <t>No.</t>
  </si>
  <si>
    <t>Description</t>
  </si>
  <si>
    <t>Vendor Name</t>
  </si>
  <si>
    <t>AWARD AND REASON THEREFORE:</t>
  </si>
  <si>
    <t>BUYER / DATE</t>
  </si>
  <si>
    <t>Delivery Time:</t>
  </si>
  <si>
    <t>Qty.</t>
  </si>
  <si>
    <t>Unit</t>
  </si>
  <si>
    <t>Subtotal:</t>
  </si>
  <si>
    <t>Unit Price</t>
  </si>
  <si>
    <t>Total Price</t>
  </si>
  <si>
    <t>Discount / Terms:</t>
  </si>
  <si>
    <t xml:space="preserve">Discount Off List Prices of Other Items: </t>
  </si>
  <si>
    <t>Ford Model #BA43‑332WNL, ¾” angle ball meter valve.  City Stock #7379</t>
  </si>
  <si>
    <t>Ford Model #BA43‑444WNL, 1" angle ball meter valve.  City Stock #7390</t>
  </si>
  <si>
    <t xml:space="preserve">Ford Model #BA43-342WNL, ¾” x 1” angle ball meter valve for 5/8” x ¾” meter size outlet. </t>
  </si>
  <si>
    <t>Ford Model #BFA43-777W. 2” angle ball meter valve CTS PJ x meter flange.  City Stock # 11935</t>
  </si>
  <si>
    <t>Ford Model #B11‑777NL, 2" ball valve curb stop.  Both ends female thread.  City Stock #7399</t>
  </si>
  <si>
    <t>Ford Model #C84‑44NL, 1" coupling, CTS pack joint x male iron pipe.  City Stock #7354</t>
  </si>
  <si>
    <t>Ford Model #L34‑44NL, 1" angle meter connector. City Stock #7389</t>
  </si>
  <si>
    <t xml:space="preserve">Ford Model #B44-333NL, ¾” ball valve, ¾” CTS PJ x CTS PJ.  City Stock #8808 </t>
  </si>
  <si>
    <t>Ford Model #C44-34NL, 1” CTS PJ x ¾” CTS PJ coupling.  City Stock #7363</t>
  </si>
  <si>
    <t>Ford Model #C44-55NL, 1 ¼” CTS PJ coupling. City Stock #13331</t>
  </si>
  <si>
    <t>Ford Model #FB1000-4NL, 1" ball corp stop.  1” AWWA thread inlet x 1” copper tube size pack joint outlet.  City Stock #7357</t>
  </si>
  <si>
    <t>Ford Model #C04‑33NL, ¾” CTS pack joint coupling x ¾” female copper thread.  City Stock #7375</t>
  </si>
  <si>
    <t>Ford Model #C04‑44NL, 1" CTS pack joint coupling x 1" female copper thread.  City Stock #7361</t>
  </si>
  <si>
    <t>Ford Model #C84‑33NL, ¾” male iron pipe x ¾” CTS pack joint coupling.  City Stock #7368</t>
  </si>
  <si>
    <t>Ford Model #C84‑66NL, 1 ½” male iron pipe x 1 ½” CTS pack joint coupling.  City Stock #7417</t>
  </si>
  <si>
    <t>Ford Model #C84‑77NL, 2" male iron pipe x 2" CTS pack joint coupling.  City Stock #7412</t>
  </si>
  <si>
    <t>Ford Model #C87‑33NL, ¾” male iron pipe x ¾” PVC pack joint coupling.  City Stock # 7370</t>
  </si>
  <si>
    <t>Ford Model #C84-43NL, 1” MIP x ¾” CTS PJ coupling.  City Stock #11443</t>
  </si>
  <si>
    <t>Ford Model #C87‑44NL, 1" male iron pipe x 1" PVC pack joint coupling.  City Stock #7351</t>
  </si>
  <si>
    <t>Ford Model #C44 44NL, ¾” CTS pack joint coupling x ¾” CTS pack joint coupling.  City Stock #7355</t>
  </si>
  <si>
    <t>Ford Model #C44 33NL, ¾” CTS pack joint coupling x ¾” CTS pack joint coupling.  City Stock #7594</t>
  </si>
  <si>
    <t>Ford Model #L34-24GNL, 1” CTS x 5/8” x ¾” meter swivel nut – 90 degree angle meter adapter. City Stock #11532</t>
  </si>
  <si>
    <t>Ford Model #C77 44NL, 1" PVC pack joint coupling x 1" PVC pack joint coupling.  City Stock #7352</t>
  </si>
  <si>
    <t>Ford Model #C77 33NL, ¾” PVC pack joint coupling x ¾” PVC pack joint coupling.  City Stock #7565</t>
  </si>
  <si>
    <t>Ford Model #C44 77NL, 2" CTS pack joint coupling x 2" CTS pack joint coupling.  City Stock #7400</t>
  </si>
  <si>
    <t>Ford Model #C44 66NL, 1 ½” CTS pack joint coupling x 1 ½” CTS pack joint coupling.  City Stock #7429</t>
  </si>
  <si>
    <t>Ford Model #C38-44-2-625NL, 1” MIP x 1” long, straight meter adapter, body style A.  City Stock #8658</t>
  </si>
  <si>
    <t>Ford Model #C47‑44NL, 1" CTS pipe pack joint coupling x 1" PVC pack joint coupling.  City Stock #7391</t>
  </si>
  <si>
    <t>Ford Model #C14 33NL, ¾” female iron pipe thread x ¾” CTS pack joint coupling.  City Stock #7387</t>
  </si>
  <si>
    <t>Ford Model #C14‑44NL, 1" female iron pipe thread x 1" CTS pack joint coupling.  City Stock #7356</t>
  </si>
  <si>
    <t>Ford Model #C14‑66NL, 1 ½”" female iron pipe thread x 1 ½” CTS pack joint coupling.  City Stock #7423</t>
  </si>
  <si>
    <t>Ford Model #C14‑77NL, 2" female iron pipe thread x 2" CTS pack joint coupling.  City Stock # 7413</t>
  </si>
  <si>
    <t>Ford Model #L34‑23NL, 5/8” x ¾” x ¾” meter size x ¾” CTS pack joint angle meter adaptor (meter swivel nut).  City Stock #7377</t>
  </si>
  <si>
    <t>Part #AOA24, brass meter adaptor, to shange 5/8” x ¾” meter to 1” meter size and length (sold in pairs). City Stock #11805</t>
  </si>
  <si>
    <t>Pair adapters to change 1” meter to 1 ½” Flanged meter size and length.  City Stock #13347</t>
  </si>
  <si>
    <t>Pair adapters to change 1” meter to 2” flanged meter size and length.  City Stock #13348</t>
  </si>
  <si>
    <t>Ford Model #C04-43NL, corp adapter 1” x ¾” FEM C. T. CTS PJ.  City Stock #7367</t>
  </si>
  <si>
    <t>Ford Model #C04-66NL, corp adapter 1 ½” fem C.T. CTS PJ.  City Stock #7422</t>
  </si>
  <si>
    <t>2” CTS PJ x flare w/ring corp adapter.  City Stock #12146</t>
  </si>
  <si>
    <t>Ford Model #FB1000-3NL, ball corp stop ¾” AWWA inlet thread x ¾” CTS pack joint coupling. City Stock #7378</t>
  </si>
  <si>
    <t>Ford Model #B44-444NL, 1” CTS PJ x CTS PJ ball valve curb stop.  City Stock #8805</t>
  </si>
  <si>
    <t>Ford Model #L44-33NL, elbow coupling ¾” CTS PJ x CTS PJ.  City Stock #7374</t>
  </si>
  <si>
    <t>Ford Model #C17-55NL, 1 ¼” FIP x PVC PJ adapter.  City Stock #13432</t>
  </si>
  <si>
    <t>Ford Model #B41-666NL, 1 ½” CTS PJ x FIP ball valve curb stop.  City Stock #10705</t>
  </si>
  <si>
    <t>Ford Model #B41-777NL, 2” CTS PJ x FIP ball valve curb stop.  City Stock #8012</t>
  </si>
  <si>
    <t>Ford Model #B44-777NL, 2” CTS PJ x CTS PJ ball valve curb stop.  City Stock #10477</t>
  </si>
  <si>
    <t>Ford Model #FB1100-6NL, ball corp stop 1 ½”   iron pipe thread inlet x 1 ½” CTS PJ coupling.  City Stock #7641</t>
  </si>
  <si>
    <t>Ford Model #FB1100-7NL, ball corp stop 2" iron pipe thread inlet x 2" CTS PJ coupling.  City Stock #7401</t>
  </si>
  <si>
    <t>Ford Model #C87‑66NL, 1 ½” MIP x 1 ½” PVC PJ coupling.  City Stock #7418</t>
  </si>
  <si>
    <t>Ford Model #C87‑77NL, 2" MIP x 2" PVC PJ coupling.  City Stock #7414</t>
  </si>
  <si>
    <t>Ford Model #B11‑666NL, 1 ½” FIP ball valve curb stop.  City Stock #7421</t>
  </si>
  <si>
    <t>Ford Model #B71‑666NL, ball valve curb stop 1 ½” FIP inlet x 1 ½” PVC PJ.  City Stock #7419</t>
  </si>
  <si>
    <t>Ford Model #B71-777NL, ball valve curb stop 2" FIP inlet x 2" PVC PJ.  City Stock #7636</t>
  </si>
  <si>
    <t>Ford Model #C17-33NL, straight coupling, ¾” FIP thread inlet x ¾” PVC PJ.  City Stock #11041</t>
  </si>
  <si>
    <t>Ford Model #C17-44NL, straight coupling, 1” FIP thread inlet x 1” PVC PJ.  City Stock #7353</t>
  </si>
  <si>
    <t>Ford Model #C17-77NL, straight coupling, 2” FIP thread inlet x 2” PVC PJ.  City Stock #7409</t>
  </si>
  <si>
    <t>Ford Model #B41-333, ball valve curb stop, ¾” valve size, ¾” FIP thread inlet, ¾” CTS GJ.  City Stock #7563</t>
  </si>
  <si>
    <t>58*</t>
  </si>
  <si>
    <t>Ford Model #B11-333NL, ball valve curb stop, ¾” valve size, ¾” FIP thread inlet x ¾” FIP thread outlet. City Stock #7564</t>
  </si>
  <si>
    <t>Ford Model #C77-66NL, straight coupling, both ends 1 ½” PVC PJ.  City Stock #7431</t>
  </si>
  <si>
    <t>Ford Model #C77-77NL, straight coupling, both ends 2” PVC PJ.  City Stock #7407</t>
  </si>
  <si>
    <t>Ford 1 ½” custom copper setter with bypass, with 1 ½” integral pack joint couplings inlet and outlet as per Fords Yakima, WA drawing and specifications Part #VBB76-27B-44-66NL (new style).  City Stock #8806</t>
  </si>
  <si>
    <t>Ford 1 ½” copper setter with bypass, dual ball valve (old style), 27” high, female iron pipe inlet and outlet.  Part #VBB76-27B-11-66NL, 1 ½” (old style).  City Stock #7605</t>
  </si>
  <si>
    <t>Ford 2” copper setter with bypass, dual ball valve (old style), 27” high, female iron pipe inlet and outlet.  Part #VBB77-27B-11-77NL, 2” (old style).  City Stock #7659</t>
  </si>
  <si>
    <t>Ford Model 1” Retro-4CVB Retrosetter, with angle ball valve, without outlet check valve, with swivel meter nut on outlet.  Style C.  City Stock #8254</t>
  </si>
  <si>
    <t>Ford Model 5/8” x ¾” x 7” high Resetter V42-7W angle ball valve on inlet and without check valve, with swivel meter nut on outlet, Style C.  City Stock #8253</t>
  </si>
  <si>
    <t>Ford Model 5/8” x ¾” x 12” high Resetter V42-12W angle ball valve on inlet and without check valve, with swivel meter nut on outlet, Style C.  City Stock #10002</t>
  </si>
  <si>
    <t>2” - 90 degree brass street elbow.  City Stock #7459</t>
  </si>
  <si>
    <t>2” – 45 brass standard ends elbow.  City Stock #11108</t>
  </si>
  <si>
    <t>Ford Model #L84-33NL, ¾” CTS PJ x ¾” MIP, 90 degree elbow adapter.  City Stock #7376</t>
  </si>
  <si>
    <t>Ford Model #L44-66NL, brass elbow 1 ½” 90 degree CTS PJ x CTS PJ.  City Stock #7426</t>
  </si>
  <si>
    <t>Ford Model #L44-77NL, 2” 90 degree elbow CTS PJ.  City Stock #7402</t>
  </si>
  <si>
    <t>1 CTS PJ x ¾” CTS PJ, 90 degree bend elbow.  City Stock #13403</t>
  </si>
  <si>
    <t>Ford Model #L84-44NL, 1” CTS PJ x 1” MIP, 90 degree elbow adapter.  City Stock #7388</t>
  </si>
  <si>
    <t>Ford Model #L84-66NL, 1 ½” CTS PJ x 1 ½” MIP, 90 degree elbow adapter.  City Stock #7427</t>
  </si>
  <si>
    <t>Ford Model #L84-77NL, 2” CTS PJ x 2” MIP, 90 degree elbow adapter.  City Stock #7403</t>
  </si>
  <si>
    <t>Ford Model #6FNL, flange, 1 ½” FIP, bronze meter flange.  City Stock #7416</t>
  </si>
  <si>
    <t>Ford Model #7FNL, flange, 2” FIP, bronze meter flange.  City Stock #7405</t>
  </si>
  <si>
    <t>Brass Tee, 1” FIP x 3/4” FIP x 1” FIP.  City Stock #8544</t>
  </si>
  <si>
    <t>Brass Tee, 3/4” FIP x 3/4” FIP x 3/4” FIP.  City Stock #7455</t>
  </si>
  <si>
    <t>Brass Tee, 1” FIP x 1” FIP x 1” FIP.  City Stock #7454</t>
  </si>
  <si>
    <t>Brass Tee, 2” FIP x 2” FIP x 2” FIP.  City Stock #7452</t>
  </si>
  <si>
    <t>¾” CTS PJ brass tee.  City Stock #10848.</t>
  </si>
  <si>
    <t>Ford Model #T444-334NL, Brass Tee, 3/4” CTS PJ x 3/4” CTS PJ x 1” CTS PJ.  City Stock #9906</t>
  </si>
  <si>
    <t>Ford Model #C44-33G, 2/3” CTS GJ x CTS GJ brass coupling.  City Stock #12096</t>
  </si>
  <si>
    <t>Ford Model #T444-43NL, Brass Tee 1” x 3/4” CTS PJ x 3/4” branch.  City Stock #12039</t>
  </si>
  <si>
    <t>Brass Tee, 1 ½” FIP x 1 ½” FIP x 1 ½” FIP.  City Stock #7453</t>
  </si>
  <si>
    <t>Ford Model #C47-34NL, Brass Coupling, 1” PVC PJ x ¾” CTS PJ.  City Stock #7364</t>
  </si>
  <si>
    <t>Ford Model #C47-43NL, Brass Coupling, 1” CTS PJ x ¾” PVC PJ.  City Stock #7366</t>
  </si>
  <si>
    <t>Ford Model #C47-66NL, Brass Coupling, 1 ½” CTS PJ x 1 ½” PVC PJ. City Stock #7430</t>
  </si>
  <si>
    <t>Brass bushing 2” x 1”.  City Stock #7435</t>
  </si>
  <si>
    <t>Ford Model #C18-34NL, Brass Bushing, 1” MIP x ¾” FIP.  City Stock #7432</t>
  </si>
  <si>
    <t>Ford Model #C18-36NL, Brass Bushing, 1 ½” MIP x ¾” FIP.  City Stock #7433</t>
  </si>
  <si>
    <t>Ford Model #C18-37NL, Brass Bushing, 2” MIP x ¾” FIP.  City Stock #7434</t>
  </si>
  <si>
    <t>Ford Model #C18-67NL, Brass Bushing, 2” MIP x 1 ½” FIP.  City Stock #7436</t>
  </si>
  <si>
    <t>Part #NS-TEMU-323, Mueller H10033, 2” AWWA CC brass Plug, Square Head.  City Stock #12416</t>
  </si>
  <si>
    <t>1” AWWA CC Corp Extractor Plug, Inserted H-10034.  City Stock #7440</t>
  </si>
  <si>
    <t>¾” AWWA CC Corp Extractor Plug, Inserted H-10034.  City Stock #7441</t>
  </si>
  <si>
    <t>Ford Model #C14-33G, Brass Coupling, ¾” FIP x CTS GJ.  City Stock #7569</t>
  </si>
  <si>
    <t>103*</t>
  </si>
  <si>
    <t>Ford Model #C84-33G, Brass Coupling, ¾” CTS GJ x MIP.  City Stock #7590</t>
  </si>
  <si>
    <t>104*</t>
  </si>
  <si>
    <t>Brass Coupling, 2” FIP.  City Stock #7731</t>
  </si>
  <si>
    <t>Ford Model #B11-444NL, Ball Valve, 1” FIP Brass Curb Stop.  City Stock #8592</t>
  </si>
  <si>
    <t>Ford Model #CSP-3-INL, ¾” IPS Brass Plug, ¾” MIP x square wrench head.  City Stock #9715</t>
  </si>
  <si>
    <t>Ford Model #KV43-342WNL, Angle Key Valve, ¾” Angle Key Valve, Pad wing 1” CTSPJ by 5/8” x ¾” &amp; ¾” Meter Swivel Nut.  City Stock #12163</t>
  </si>
  <si>
    <t>Ford Model #CSP-4-ANL, 1” CC Brass Plug, 1” AWWA Taper Thread x Square Wrench Head. City Stock #12312</t>
  </si>
  <si>
    <t>110*</t>
  </si>
  <si>
    <t>Ford Model #C84-13G, Brass Coupling, ½” IPS MIP x ¾” CTSGJ.  City Stock #12700</t>
  </si>
  <si>
    <t>2” x close brass nipple.  City Stock #7732</t>
  </si>
  <si>
    <t>2” x 3” brass nipple.  City Stock #8203</t>
  </si>
  <si>
    <t>2” x 12” brass nipple.  City Stock #8206</t>
  </si>
  <si>
    <t>2” x 6” brass nipple.  City Stock #8204</t>
  </si>
  <si>
    <t>1” brass blowoff strainer for ARV’s.  City Stock #13500</t>
  </si>
  <si>
    <t>Pipe, Copper Tubing: ¾” K, Soft 60’ coil.  City Stock #7380</t>
  </si>
  <si>
    <t>Pipe, Copper Tubing: 1” K, Soft 60’ coil.  City Stock #7381</t>
  </si>
  <si>
    <t>Each</t>
  </si>
  <si>
    <t>Core and Main</t>
  </si>
  <si>
    <t>H. D. Fowler</t>
  </si>
  <si>
    <t>Total:</t>
  </si>
  <si>
    <t>15 Days</t>
  </si>
  <si>
    <r>
      <t>•Signature Sheet is signed•No exceptions made to contract•Everify Signed•Personnel Inventory completed•Vendor Questionnaire completed•</t>
    </r>
    <r>
      <rPr>
        <b/>
        <sz val="10"/>
        <color rgb="FFC00000"/>
        <rFont val="Arial Narrow"/>
        <family val="2"/>
      </rPr>
      <t>Need COI &amp; AIE</t>
    </r>
  </si>
  <si>
    <t>0% / Net 30</t>
  </si>
  <si>
    <t>Ford 2” custom copper setter with by pass, new style, with 2” integral pack joint couplings inlet and outlet as per Fords Yakima, WA drawing and specifications No. B; 95037-017, attached.  Part # Ford VBB77-27B-44-77NL, 2”.  City Stock #7604</t>
  </si>
  <si>
    <t xml:space="preserve">#35 Ford A24NL, #36 Ford A16NL, #37 Ford A47NL, #40 Ford C04-77NL, #70 Smith-Cooper, #71 Smith-Cooper, #72 Smith-Cooper, #76 Ford L34-44NL, #80 CF31-66NL, #81 CF31-77NL, #82 Smith-Cooper, #83 Smith-Cooper, #84 Smith-Cooper, #85 Smith-Cooper, #86 Ford T444-333NL, #90 Smith-Cooper, #95 Smith-Cooper, #105 Smith-Cooper, #111 Smith-Cooper. #112 Smith-Cooper, #113 Smith-Cooper, #114 Smith-Cooper, #115 Ballard Hardware 1BRBOSTR, </t>
  </si>
  <si>
    <t>Bid Opening: January 22, 2018</t>
  </si>
  <si>
    <t xml:space="preserve">Project:   Misc. Brass Water Tube Fittings </t>
  </si>
  <si>
    <t>Project No.:  11801</t>
  </si>
  <si>
    <t>Contract Term:  5 years</t>
  </si>
  <si>
    <t>Project Manager:  Water/Irrigation</t>
  </si>
  <si>
    <t>Bid Compliance:</t>
  </si>
  <si>
    <t>Comments:</t>
  </si>
  <si>
    <t>Bid Tabulation</t>
  </si>
  <si>
    <r>
      <t xml:space="preserve">I recommend award to H.D. Fowler as their's is the </t>
    </r>
    <r>
      <rPr>
        <b/>
        <i/>
        <u/>
        <sz val="10"/>
        <rFont val="Arial"/>
        <family val="2"/>
      </rPr>
      <t>most responsive</t>
    </r>
    <r>
      <rPr>
        <b/>
        <u/>
        <sz val="10"/>
        <rFont val="Arial"/>
        <family val="2"/>
      </rPr>
      <t>, responsible Bid received.</t>
    </r>
  </si>
  <si>
    <t>#36 Ford A46, #37 Ford A47,  #86 Ford T444333NL, #100 ford CSP-7-A-NL, #101 Ford CSSP-4-IT-NL, #102 Ford CSP-3-IT-NL</t>
  </si>
  <si>
    <t>Ford Model #C47‑33NL, 3/4" CTSPJ X PVCPJ Coupling   City Stock #7371</t>
  </si>
  <si>
    <r>
      <t xml:space="preserve">Ford Model 5/8” x ¾” x 3 3/8” high Retro 2 CVB retrosetter, with angle ball valve on inlet and without checkvalve, with swivel meter nut on outlet, Style C, Retrosetter.  City Stock </t>
    </r>
    <r>
      <rPr>
        <strike/>
        <sz val="10"/>
        <rFont val="Times New Roman"/>
        <family val="1"/>
      </rPr>
      <t>#11049</t>
    </r>
    <r>
      <rPr>
        <sz val="10"/>
        <rFont val="Times New Roman"/>
        <family val="1"/>
      </rPr>
      <t xml:space="preserve"> #10049</t>
    </r>
  </si>
  <si>
    <r>
      <t xml:space="preserve">2” 90 FIP x FIP brass elbow.  City Stock </t>
    </r>
    <r>
      <rPr>
        <strike/>
        <sz val="10"/>
        <rFont val="Times New Roman"/>
        <family val="1"/>
      </rPr>
      <t>#4757</t>
    </r>
    <r>
      <rPr>
        <sz val="10"/>
        <rFont val="Times New Roman"/>
        <family val="1"/>
      </rPr>
      <t xml:space="preserve"> #7457</t>
    </r>
  </si>
  <si>
    <r>
      <t>Ford Model #C84-44NL, Brass Coupling, 1” MIP x CTS PJ.  City Stock #7354</t>
    </r>
    <r>
      <rPr>
        <sz val="10"/>
        <rFont val="Times New Roman"/>
        <family val="1"/>
      </rPr>
      <t xml:space="preserve">   </t>
    </r>
    <r>
      <rPr>
        <b/>
        <sz val="10"/>
        <rFont val="Times New Roman"/>
        <family val="1"/>
      </rPr>
      <t>Duplicate of #6</t>
    </r>
  </si>
  <si>
    <t>Not Available</t>
  </si>
  <si>
    <t>Revised May 23, 2019</t>
  </si>
  <si>
    <t>May 23, 2019 Revision</t>
  </si>
  <si>
    <t>Revised August 1, 2022</t>
  </si>
  <si>
    <t>August 1, 2022 Revision</t>
  </si>
  <si>
    <r>
      <rPr>
        <strike/>
        <sz val="10"/>
        <rFont val="Arial"/>
        <family val="2"/>
      </rPr>
      <t>8.2%</t>
    </r>
    <r>
      <rPr>
        <sz val="10"/>
        <rFont val="Arial"/>
        <family val="2"/>
      </rPr>
      <t xml:space="preserve"> </t>
    </r>
    <r>
      <rPr>
        <sz val="10"/>
        <color rgb="FF0070C0"/>
        <rFont val="Arial"/>
        <family val="2"/>
      </rPr>
      <t xml:space="preserve">8.3% </t>
    </r>
    <r>
      <rPr>
        <sz val="10"/>
        <rFont val="Arial"/>
        <family val="2"/>
      </rPr>
      <t>WSST:</t>
    </r>
  </si>
  <si>
    <t>City Manager,                                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</si>
</sst>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1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0"/>
      <name val="MS Sans Serif"/>
      <family val="2"/>
    </font>
    <font>
      <sz val="10"/>
      <name val="MS Sans Serif"/>
    </font>
    <font>
      <sz val="10"/>
      <name val="Times New Roman"/>
      <family val="1"/>
    </font>
    <font>
      <strike/>
      <sz val="10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rgb="FFC00000"/>
      <name val="Arial Narrow"/>
      <family val="2"/>
    </font>
    <font>
      <sz val="10"/>
      <color rgb="FF0070C0"/>
      <name val="Arial"/>
      <family val="2"/>
    </font>
    <font>
      <b/>
      <sz val="9"/>
      <color rgb="FF0070C0"/>
      <name val="Arial Narrow"/>
      <family val="2"/>
    </font>
    <font>
      <b/>
      <sz val="10"/>
      <color rgb="FF0070C0"/>
      <name val="Arial"/>
      <family val="2"/>
    </font>
    <font>
      <b/>
      <i/>
      <u/>
      <sz val="10"/>
      <name val="Arial"/>
      <family val="2"/>
    </font>
    <font>
      <b/>
      <sz val="10"/>
      <color rgb="FFC00000"/>
      <name val="Arial"/>
      <family val="2"/>
    </font>
    <font>
      <b/>
      <sz val="12"/>
      <name val="Arial"/>
      <family val="2"/>
    </font>
    <font>
      <b/>
      <sz val="12"/>
      <name val="MS Sans Serif"/>
    </font>
    <font>
      <strike/>
      <sz val="10"/>
      <name val="Times New Roman"/>
      <family val="1"/>
    </font>
    <font>
      <b/>
      <sz val="10"/>
      <name val="Times New Roman"/>
      <family val="1"/>
    </font>
    <font>
      <sz val="10"/>
      <color rgb="FFC00000"/>
      <name val="Arial"/>
      <family val="2"/>
    </font>
    <font>
      <strike/>
      <sz val="10"/>
      <name val="Cambria"/>
      <family val="1"/>
    </font>
    <font>
      <sz val="10"/>
      <color rgb="FFC00000"/>
      <name val="Cambria"/>
      <family val="1"/>
    </font>
    <font>
      <strike/>
      <sz val="10"/>
      <color rgb="FFC00000"/>
      <name val="Cambria"/>
      <family val="1"/>
    </font>
    <font>
      <b/>
      <sz val="10"/>
      <color rgb="FF0070C0"/>
      <name val="MS Sans Serif"/>
    </font>
    <font>
      <strike/>
      <sz val="10"/>
      <color rgb="FFC00000"/>
      <name val="Arial"/>
      <family val="2"/>
    </font>
    <font>
      <sz val="10"/>
      <color rgb="FFC00000"/>
      <name val="MS Sans Serif"/>
    </font>
    <font>
      <b/>
      <vertAlign val="superscript"/>
      <sz val="10"/>
      <name val="Cambria"/>
      <family val="1"/>
    </font>
    <font>
      <vertAlign val="superscript"/>
      <sz val="10"/>
      <name val="Cambria"/>
      <family val="1"/>
    </font>
    <font>
      <b/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vertical="top" wrapText="1"/>
    </xf>
    <xf numFmtId="4" fontId="2" fillId="0" borderId="0" xfId="0" applyNumberFormat="1" applyFont="1" applyBorder="1" applyAlignment="1"/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1" fillId="0" borderId="0" xfId="0" applyFont="1" applyBorder="1"/>
    <xf numFmtId="4" fontId="1" fillId="0" borderId="5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20" xfId="0" applyNumberFormat="1" applyFont="1" applyBorder="1" applyAlignment="1">
      <alignment horizontal="right"/>
    </xf>
    <xf numFmtId="0" fontId="1" fillId="0" borderId="20" xfId="0" applyFont="1" applyBorder="1"/>
    <xf numFmtId="4" fontId="1" fillId="0" borderId="22" xfId="0" applyNumberFormat="1" applyFont="1" applyFill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2" fillId="0" borderId="3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right" vertical="center"/>
    </xf>
    <xf numFmtId="4" fontId="1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16" xfId="0" applyNumberFormat="1" applyFont="1" applyFill="1" applyBorder="1" applyAlignment="1">
      <alignment horizontal="right" vertical="center"/>
    </xf>
    <xf numFmtId="4" fontId="14" fillId="0" borderId="6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2" fillId="3" borderId="54" xfId="0" applyFont="1" applyFill="1" applyBorder="1" applyAlignment="1">
      <alignment horizontal="center" vertical="top" wrapText="1"/>
    </xf>
    <xf numFmtId="0" fontId="5" fillId="3" borderId="53" xfId="0" applyFont="1" applyFill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4" fontId="2" fillId="3" borderId="46" xfId="0" applyNumberFormat="1" applyFont="1" applyFill="1" applyBorder="1" applyAlignment="1">
      <alignment horizontal="center" vertical="center"/>
    </xf>
    <xf numFmtId="4" fontId="2" fillId="3" borderId="47" xfId="0" applyNumberFormat="1" applyFont="1" applyFill="1" applyBorder="1" applyAlignment="1">
      <alignment horizontal="center" vertical="center"/>
    </xf>
    <xf numFmtId="4" fontId="2" fillId="3" borderId="48" xfId="0" applyNumberFormat="1" applyFont="1" applyFill="1" applyBorder="1" applyAlignment="1">
      <alignment horizontal="center" vertical="center"/>
    </xf>
    <xf numFmtId="4" fontId="2" fillId="3" borderId="49" xfId="0" applyNumberFormat="1" applyFont="1" applyFill="1" applyBorder="1" applyAlignment="1">
      <alignment horizontal="center" vertical="center"/>
    </xf>
    <xf numFmtId="4" fontId="1" fillId="0" borderId="55" xfId="0" applyNumberFormat="1" applyFont="1" applyFill="1" applyBorder="1" applyAlignment="1">
      <alignment horizontal="right" vertical="center"/>
    </xf>
    <xf numFmtId="4" fontId="2" fillId="0" borderId="50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2" fillId="0" borderId="59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" fontId="1" fillId="0" borderId="61" xfId="0" applyNumberFormat="1" applyFont="1" applyFill="1" applyBorder="1" applyAlignment="1">
      <alignment horizontal="right" vertical="center"/>
    </xf>
    <xf numFmtId="4" fontId="1" fillId="0" borderId="60" xfId="0" applyNumberFormat="1" applyFont="1" applyFill="1" applyBorder="1" applyAlignment="1">
      <alignment horizontal="right" vertical="center"/>
    </xf>
    <xf numFmtId="4" fontId="12" fillId="0" borderId="3" xfId="0" applyNumberFormat="1" applyFont="1" applyFill="1" applyBorder="1" applyAlignment="1">
      <alignment horizontal="right" vertical="center"/>
    </xf>
    <xf numFmtId="4" fontId="14" fillId="0" borderId="3" xfId="0" applyNumberFormat="1" applyFont="1" applyFill="1" applyBorder="1" applyAlignment="1">
      <alignment horizontal="right" vertical="center"/>
    </xf>
    <xf numFmtId="4" fontId="1" fillId="0" borderId="51" xfId="0" applyNumberFormat="1" applyFont="1" applyBorder="1" applyAlignment="1">
      <alignment horizontal="right" vertical="center"/>
    </xf>
    <xf numFmtId="4" fontId="1" fillId="0" borderId="63" xfId="0" applyNumberFormat="1" applyFont="1" applyFill="1" applyBorder="1" applyAlignment="1">
      <alignment horizontal="right" vertical="center"/>
    </xf>
    <xf numFmtId="4" fontId="1" fillId="0" borderId="52" xfId="0" applyNumberFormat="1" applyFont="1" applyFill="1" applyBorder="1" applyAlignment="1">
      <alignment horizontal="right" vertical="center"/>
    </xf>
    <xf numFmtId="4" fontId="1" fillId="0" borderId="64" xfId="0" applyNumberFormat="1" applyFont="1" applyFill="1" applyBorder="1" applyAlignment="1">
      <alignment horizontal="right" vertical="center"/>
    </xf>
    <xf numFmtId="4" fontId="2" fillId="0" borderId="51" xfId="0" applyNumberFormat="1" applyFont="1" applyBorder="1" applyAlignment="1">
      <alignment horizontal="right" vertical="center"/>
    </xf>
    <xf numFmtId="4" fontId="2" fillId="0" borderId="63" xfId="0" applyNumberFormat="1" applyFont="1" applyFill="1" applyBorder="1" applyAlignment="1">
      <alignment horizontal="right" vertical="center"/>
    </xf>
    <xf numFmtId="4" fontId="1" fillId="0" borderId="51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2" fillId="0" borderId="6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4" fontId="2" fillId="0" borderId="52" xfId="0" applyNumberFormat="1" applyFont="1" applyBorder="1" applyAlignment="1">
      <alignment horizontal="right" vertical="center"/>
    </xf>
    <xf numFmtId="4" fontId="1" fillId="0" borderId="52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22" fillId="0" borderId="56" xfId="0" applyFont="1" applyBorder="1" applyAlignment="1">
      <alignment horizontal="right" wrapText="1"/>
    </xf>
    <xf numFmtId="0" fontId="22" fillId="0" borderId="50" xfId="0" applyFont="1" applyBorder="1" applyAlignment="1">
      <alignment horizontal="right" wrapText="1"/>
    </xf>
    <xf numFmtId="0" fontId="22" fillId="0" borderId="51" xfId="0" applyFont="1" applyBorder="1" applyAlignment="1">
      <alignment horizontal="right" wrapText="1"/>
    </xf>
    <xf numFmtId="4" fontId="23" fillId="0" borderId="65" xfId="0" applyNumberFormat="1" applyFont="1" applyFill="1" applyBorder="1" applyAlignment="1">
      <alignment horizontal="right" vertical="top"/>
    </xf>
    <xf numFmtId="0" fontId="22" fillId="0" borderId="65" xfId="0" applyFont="1" applyBorder="1" applyAlignment="1">
      <alignment horizontal="right" wrapText="1"/>
    </xf>
    <xf numFmtId="2" fontId="22" fillId="0" borderId="51" xfId="0" applyNumberFormat="1" applyFont="1" applyBorder="1" applyAlignment="1">
      <alignment horizontal="right" wrapText="1"/>
    </xf>
    <xf numFmtId="4" fontId="22" fillId="0" borderId="52" xfId="0" applyNumberFormat="1" applyFont="1" applyFill="1" applyBorder="1" applyAlignment="1">
      <alignment horizontal="right"/>
    </xf>
    <xf numFmtId="2" fontId="22" fillId="0" borderId="50" xfId="0" applyNumberFormat="1" applyFont="1" applyBorder="1" applyAlignment="1">
      <alignment horizontal="right" wrapText="1"/>
    </xf>
    <xf numFmtId="4" fontId="24" fillId="0" borderId="65" xfId="0" applyNumberFormat="1" applyFont="1" applyFill="1" applyBorder="1" applyAlignment="1">
      <alignment horizontal="right" vertical="top"/>
    </xf>
    <xf numFmtId="4" fontId="8" fillId="0" borderId="3" xfId="0" applyNumberFormat="1" applyFont="1" applyFill="1" applyBorder="1" applyAlignment="1">
      <alignment horizontal="right" vertical="center"/>
    </xf>
    <xf numFmtId="4" fontId="24" fillId="0" borderId="15" xfId="0" applyNumberFormat="1" applyFont="1" applyFill="1" applyBorder="1" applyAlignment="1">
      <alignment horizontal="right" vertical="top"/>
    </xf>
    <xf numFmtId="4" fontId="22" fillId="0" borderId="51" xfId="0" applyNumberFormat="1" applyFont="1" applyFill="1" applyBorder="1" applyAlignment="1">
      <alignment horizontal="right" vertical="center"/>
    </xf>
    <xf numFmtId="4" fontId="22" fillId="0" borderId="3" xfId="0" applyNumberFormat="1" applyFont="1" applyFill="1" applyBorder="1" applyAlignment="1">
      <alignment horizontal="right" vertical="center"/>
    </xf>
    <xf numFmtId="0" fontId="14" fillId="0" borderId="0" xfId="0" applyFont="1" applyBorder="1"/>
    <xf numFmtId="4" fontId="14" fillId="0" borderId="7" xfId="0" applyNumberFormat="1" applyFont="1" applyBorder="1" applyAlignment="1">
      <alignment horizontal="right" vertical="center"/>
    </xf>
    <xf numFmtId="4" fontId="14" fillId="0" borderId="5" xfId="0" applyNumberFormat="1" applyFont="1" applyBorder="1" applyAlignment="1">
      <alignment horizontal="right" vertical="center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3" borderId="53" xfId="0" applyNumberFormat="1" applyFont="1" applyFill="1" applyBorder="1" applyAlignment="1">
      <alignment horizontal="center" vertical="center"/>
    </xf>
    <xf numFmtId="4" fontId="24" fillId="0" borderId="37" xfId="0" applyNumberFormat="1" applyFont="1" applyFill="1" applyBorder="1" applyAlignment="1">
      <alignment horizontal="right" vertical="top"/>
    </xf>
    <xf numFmtId="0" fontId="22" fillId="0" borderId="67" xfId="0" applyFont="1" applyBorder="1" applyAlignment="1">
      <alignment horizontal="right" wrapText="1"/>
    </xf>
    <xf numFmtId="0" fontId="22" fillId="0" borderId="62" xfId="0" applyFont="1" applyBorder="1" applyAlignment="1">
      <alignment horizontal="right" wrapText="1"/>
    </xf>
    <xf numFmtId="4" fontId="24" fillId="0" borderId="67" xfId="0" applyNumberFormat="1" applyFont="1" applyFill="1" applyBorder="1" applyAlignment="1">
      <alignment horizontal="right" vertical="top"/>
    </xf>
    <xf numFmtId="2" fontId="22" fillId="0" borderId="62" xfId="0" applyNumberFormat="1" applyFont="1" applyBorder="1" applyAlignment="1">
      <alignment horizontal="right" wrapText="1"/>
    </xf>
    <xf numFmtId="2" fontId="22" fillId="0" borderId="67" xfId="0" applyNumberFormat="1" applyFont="1" applyBorder="1" applyAlignment="1">
      <alignment horizontal="right" wrapText="1"/>
    </xf>
    <xf numFmtId="4" fontId="22" fillId="0" borderId="62" xfId="0" applyNumberFormat="1" applyFont="1" applyFill="1" applyBorder="1" applyAlignment="1">
      <alignment horizontal="right"/>
    </xf>
    <xf numFmtId="4" fontId="22" fillId="0" borderId="14" xfId="0" applyNumberFormat="1" applyFont="1" applyFill="1" applyBorder="1" applyAlignment="1">
      <alignment horizontal="right" vertical="center"/>
    </xf>
    <xf numFmtId="4" fontId="22" fillId="0" borderId="37" xfId="0" applyNumberFormat="1" applyFont="1" applyFill="1" applyBorder="1" applyAlignment="1">
      <alignment horizontal="right" vertical="center"/>
    </xf>
    <xf numFmtId="4" fontId="22" fillId="0" borderId="67" xfId="0" applyNumberFormat="1" applyFont="1" applyFill="1" applyBorder="1" applyAlignment="1">
      <alignment horizontal="right" vertical="center"/>
    </xf>
    <xf numFmtId="4" fontId="23" fillId="0" borderId="37" xfId="0" applyNumberFormat="1" applyFont="1" applyFill="1" applyBorder="1" applyAlignment="1">
      <alignment horizontal="right" vertical="top"/>
    </xf>
    <xf numFmtId="4" fontId="23" fillId="0" borderId="67" xfId="0" applyNumberFormat="1" applyFont="1" applyFill="1" applyBorder="1" applyAlignment="1">
      <alignment horizontal="right" vertical="top"/>
    </xf>
    <xf numFmtId="4" fontId="8" fillId="0" borderId="14" xfId="0" applyNumberFormat="1" applyFont="1" applyFill="1" applyBorder="1" applyAlignment="1">
      <alignment horizontal="right" vertical="center"/>
    </xf>
    <xf numFmtId="4" fontId="8" fillId="0" borderId="37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2" fontId="22" fillId="0" borderId="52" xfId="0" applyNumberFormat="1" applyFont="1" applyBorder="1" applyAlignment="1">
      <alignment horizontal="right" wrapText="1"/>
    </xf>
    <xf numFmtId="4" fontId="22" fillId="0" borderId="5" xfId="0" applyNumberFormat="1" applyFont="1" applyFill="1" applyBorder="1" applyAlignment="1">
      <alignment horizontal="right" vertical="center"/>
    </xf>
    <xf numFmtId="0" fontId="22" fillId="0" borderId="52" xfId="0" applyFont="1" applyBorder="1" applyAlignment="1">
      <alignment horizontal="right" wrapText="1"/>
    </xf>
    <xf numFmtId="0" fontId="16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/>
    <xf numFmtId="0" fontId="28" fillId="0" borderId="0" xfId="0" applyFont="1" applyBorder="1" applyAlignment="1"/>
    <xf numFmtId="0" fontId="29" fillId="0" borderId="0" xfId="0" applyFont="1" applyBorder="1" applyAlignment="1"/>
    <xf numFmtId="0" fontId="0" fillId="0" borderId="78" xfId="0" applyBorder="1" applyAlignment="1">
      <alignment horizontal="center"/>
    </xf>
    <xf numFmtId="0" fontId="1" fillId="0" borderId="30" xfId="0" applyFont="1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4" fontId="9" fillId="0" borderId="33" xfId="0" applyNumberFormat="1" applyFont="1" applyBorder="1" applyAlignment="1">
      <alignment horizontal="left" vertical="top" wrapText="1"/>
    </xf>
    <xf numFmtId="4" fontId="9" fillId="0" borderId="32" xfId="0" applyNumberFormat="1" applyFont="1" applyBorder="1" applyAlignment="1">
      <alignment horizontal="left" vertical="top" wrapText="1"/>
    </xf>
    <xf numFmtId="4" fontId="0" fillId="0" borderId="33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2" fillId="0" borderId="0" xfId="0" applyNumberFormat="1" applyFont="1" applyBorder="1" applyAlignment="1"/>
    <xf numFmtId="0" fontId="0" fillId="0" borderId="0" xfId="0" applyAlignment="1"/>
    <xf numFmtId="0" fontId="2" fillId="0" borderId="0" xfId="0" applyFont="1" applyBorder="1" applyAlignment="1">
      <alignment horizontal="left"/>
    </xf>
    <xf numFmtId="9" fontId="13" fillId="0" borderId="9" xfId="1" applyFont="1" applyBorder="1" applyAlignment="1">
      <alignment horizontal="left" vertical="center" wrapText="1"/>
    </xf>
    <xf numFmtId="9" fontId="10" fillId="0" borderId="8" xfId="1" applyFont="1" applyBorder="1" applyAlignment="1">
      <alignment horizontal="left" vertical="center" wrapText="1"/>
    </xf>
    <xf numFmtId="9" fontId="0" fillId="0" borderId="9" xfId="1" applyFont="1" applyBorder="1" applyAlignment="1">
      <alignment horizontal="center" vertical="center" wrapText="1"/>
    </xf>
    <xf numFmtId="9" fontId="0" fillId="0" borderId="8" xfId="1" applyFont="1" applyBorder="1" applyAlignment="1">
      <alignment horizontal="center" vertical="center" wrapText="1"/>
    </xf>
    <xf numFmtId="4" fontId="26" fillId="0" borderId="40" xfId="0" applyNumberFormat="1" applyFont="1" applyFill="1" applyBorder="1" applyAlignment="1">
      <alignment horizontal="center" vertical="center"/>
    </xf>
    <xf numFmtId="4" fontId="26" fillId="0" borderId="74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" fillId="0" borderId="27" xfId="0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4" fontId="0" fillId="0" borderId="9" xfId="0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16" fillId="0" borderId="0" xfId="0" applyFont="1" applyBorder="1" applyAlignment="1"/>
    <xf numFmtId="0" fontId="0" fillId="0" borderId="0" xfId="0" applyBorder="1" applyAlignment="1"/>
    <xf numFmtId="0" fontId="1" fillId="0" borderId="36" xfId="0" applyFont="1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16" xfId="0" applyBorder="1" applyAlignment="1">
      <alignment horizontal="right"/>
    </xf>
    <xf numFmtId="4" fontId="2" fillId="0" borderId="42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4" fontId="21" fillId="0" borderId="42" xfId="0" applyNumberFormat="1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7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4" fontId="2" fillId="0" borderId="42" xfId="0" applyNumberFormat="1" applyFont="1" applyFill="1" applyBorder="1" applyAlignment="1">
      <alignment horizontal="center" vertical="top" wrapText="1"/>
    </xf>
    <xf numFmtId="0" fontId="0" fillId="0" borderId="73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4" fontId="26" fillId="0" borderId="1" xfId="0" applyNumberFormat="1" applyFont="1" applyFill="1" applyBorder="1" applyAlignment="1">
      <alignment horizontal="center"/>
    </xf>
    <xf numFmtId="4" fontId="26" fillId="0" borderId="7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 vertical="center"/>
    </xf>
    <xf numFmtId="4" fontId="8" fillId="0" borderId="52" xfId="0" applyNumberFormat="1" applyFont="1" applyFill="1" applyBorder="1" applyAlignment="1">
      <alignment horizontal="center" vertical="center"/>
    </xf>
    <xf numFmtId="4" fontId="26" fillId="0" borderId="42" xfId="0" applyNumberFormat="1" applyFont="1" applyFill="1" applyBorder="1" applyAlignment="1">
      <alignment horizontal="center"/>
    </xf>
    <xf numFmtId="4" fontId="26" fillId="0" borderId="50" xfId="0" applyNumberFormat="1" applyFont="1" applyFill="1" applyBorder="1" applyAlignment="1">
      <alignment horizontal="center"/>
    </xf>
    <xf numFmtId="0" fontId="2" fillId="0" borderId="6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9" fontId="0" fillId="0" borderId="9" xfId="1" applyFont="1" applyBorder="1" applyAlignment="1">
      <alignment horizontal="center" wrapText="1"/>
    </xf>
    <xf numFmtId="9" fontId="0" fillId="0" borderId="8" xfId="1" applyFont="1" applyBorder="1" applyAlignment="1">
      <alignment horizontal="center" wrapText="1"/>
    </xf>
    <xf numFmtId="4" fontId="0" fillId="0" borderId="34" xfId="0" applyNumberFormat="1" applyBorder="1" applyAlignment="1">
      <alignment horizontal="center" wrapText="1"/>
    </xf>
    <xf numFmtId="1" fontId="1" fillId="0" borderId="26" xfId="0" applyNumberFormat="1" applyFont="1" applyBorder="1" applyAlignment="1">
      <alignment horizontal="right" vertical="center" wrapText="1"/>
    </xf>
    <xf numFmtId="1" fontId="1" fillId="0" borderId="12" xfId="0" applyNumberFormat="1" applyFont="1" applyBorder="1" applyAlignment="1">
      <alignment horizontal="right" vertical="center" wrapText="1"/>
    </xf>
    <xf numFmtId="1" fontId="1" fillId="0" borderId="11" xfId="0" applyNumberFormat="1" applyFont="1" applyBorder="1" applyAlignment="1">
      <alignment horizontal="right" vertical="center" wrapText="1"/>
    </xf>
    <xf numFmtId="1" fontId="1" fillId="0" borderId="2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1" fontId="1" fillId="0" borderId="13" xfId="0" applyNumberFormat="1" applyFont="1" applyBorder="1" applyAlignment="1">
      <alignment horizontal="right" vertical="center" wrapText="1"/>
    </xf>
    <xf numFmtId="4" fontId="8" fillId="0" borderId="10" xfId="0" applyNumberFormat="1" applyFont="1" applyFill="1" applyBorder="1" applyAlignment="1">
      <alignment horizontal="center"/>
    </xf>
    <xf numFmtId="4" fontId="8" fillId="0" borderId="52" xfId="0" applyNumberFormat="1" applyFont="1" applyFill="1" applyBorder="1" applyAlignment="1">
      <alignment horizontal="center"/>
    </xf>
    <xf numFmtId="4" fontId="8" fillId="0" borderId="17" xfId="0" applyNumberFormat="1" applyFont="1" applyFill="1" applyBorder="1" applyAlignment="1">
      <alignment horizontal="center"/>
    </xf>
    <xf numFmtId="4" fontId="8" fillId="0" borderId="56" xfId="0" applyNumberFormat="1" applyFont="1" applyFill="1" applyBorder="1" applyAlignment="1">
      <alignment horizontal="center"/>
    </xf>
    <xf numFmtId="4" fontId="14" fillId="0" borderId="12" xfId="0" applyNumberFormat="1" applyFont="1" applyFill="1" applyBorder="1" applyAlignment="1">
      <alignment horizontal="center" vertical="center"/>
    </xf>
    <xf numFmtId="4" fontId="14" fillId="0" borderId="11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4" fontId="0" fillId="0" borderId="41" xfId="0" applyNumberFormat="1" applyBorder="1" applyAlignment="1">
      <alignment horizontal="center"/>
    </xf>
    <xf numFmtId="4" fontId="18" fillId="0" borderId="17" xfId="0" applyNumberFormat="1" applyFont="1" applyFill="1" applyBorder="1" applyAlignment="1">
      <alignment horizontal="center" vertical="center"/>
    </xf>
    <xf numFmtId="4" fontId="18" fillId="0" borderId="43" xfId="0" applyNumberFormat="1" applyFont="1" applyFill="1" applyBorder="1" applyAlignment="1">
      <alignment horizontal="center" vertical="center"/>
    </xf>
    <xf numFmtId="4" fontId="18" fillId="0" borderId="40" xfId="0" applyNumberFormat="1" applyFont="1" applyFill="1" applyBorder="1" applyAlignment="1">
      <alignment horizontal="center" vertical="center"/>
    </xf>
    <xf numFmtId="4" fontId="18" fillId="0" borderId="41" xfId="0" applyNumberFormat="1" applyFont="1" applyFill="1" applyBorder="1" applyAlignment="1">
      <alignment horizontal="center" vertical="center"/>
    </xf>
    <xf numFmtId="4" fontId="18" fillId="0" borderId="19" xfId="0" applyNumberFormat="1" applyFont="1" applyFill="1" applyBorder="1" applyAlignment="1">
      <alignment horizontal="center" vertical="center"/>
    </xf>
    <xf numFmtId="4" fontId="18" fillId="0" borderId="39" xfId="0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right" vertical="center"/>
    </xf>
    <xf numFmtId="0" fontId="17" fillId="0" borderId="38" xfId="0" applyFont="1" applyFill="1" applyBorder="1" applyAlignment="1">
      <alignment horizontal="right" vertical="center"/>
    </xf>
    <xf numFmtId="0" fontId="17" fillId="0" borderId="20" xfId="0" applyFont="1" applyFill="1" applyBorder="1" applyAlignment="1">
      <alignment horizontal="right" vertical="center"/>
    </xf>
    <xf numFmtId="0" fontId="17" fillId="0" borderId="39" xfId="0" applyFont="1" applyFill="1" applyBorder="1" applyAlignment="1">
      <alignment horizontal="right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42" xfId="0" applyNumberFormat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2" fillId="0" borderId="6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9" fillId="0" borderId="62" xfId="0" applyFont="1" applyBorder="1" applyAlignment="1">
      <alignment horizontal="left" vertical="center" wrapText="1"/>
    </xf>
    <xf numFmtId="4" fontId="14" fillId="0" borderId="56" xfId="0" applyNumberFormat="1" applyFont="1" applyBorder="1" applyAlignment="1">
      <alignment horizontal="right" vertical="center"/>
    </xf>
    <xf numFmtId="4" fontId="14" fillId="0" borderId="7" xfId="0" applyNumberFormat="1" applyFont="1" applyBorder="1" applyAlignment="1">
      <alignment horizontal="right" vertical="center"/>
    </xf>
    <xf numFmtId="4" fontId="14" fillId="0" borderId="58" xfId="0" applyNumberFormat="1" applyFont="1" applyFill="1" applyBorder="1" applyAlignment="1">
      <alignment horizontal="right" vertical="center"/>
    </xf>
    <xf numFmtId="4" fontId="14" fillId="0" borderId="16" xfId="0" applyNumberFormat="1" applyFont="1" applyFill="1" applyBorder="1" applyAlignment="1">
      <alignment horizontal="right" vertical="center"/>
    </xf>
    <xf numFmtId="4" fontId="14" fillId="0" borderId="52" xfId="0" applyNumberFormat="1" applyFont="1" applyBorder="1" applyAlignment="1">
      <alignment horizontal="right" vertical="center"/>
    </xf>
    <xf numFmtId="4" fontId="14" fillId="0" borderId="63" xfId="0" applyNumberFormat="1" applyFont="1" applyFill="1" applyBorder="1" applyAlignment="1">
      <alignment horizontal="right" vertical="center"/>
    </xf>
    <xf numFmtId="4" fontId="14" fillId="0" borderId="59" xfId="0" applyNumberFormat="1" applyFont="1" applyFill="1" applyBorder="1" applyAlignment="1">
      <alignment horizontal="right" vertical="center"/>
    </xf>
    <xf numFmtId="4" fontId="14" fillId="0" borderId="52" xfId="0" applyNumberFormat="1" applyFont="1" applyBorder="1" applyAlignment="1">
      <alignment horizontal="right" vertical="center" wrapText="1"/>
    </xf>
    <xf numFmtId="4" fontId="14" fillId="0" borderId="7" xfId="0" applyNumberFormat="1" applyFont="1" applyBorder="1" applyAlignment="1">
      <alignment horizontal="right" vertical="center" wrapText="1"/>
    </xf>
    <xf numFmtId="9" fontId="0" fillId="0" borderId="9" xfId="1" applyFont="1" applyFill="1" applyBorder="1" applyAlignment="1">
      <alignment horizontal="center" wrapText="1"/>
    </xf>
    <xf numFmtId="9" fontId="0" fillId="0" borderId="4" xfId="1" applyFont="1" applyFill="1" applyBorder="1" applyAlignment="1">
      <alignment horizontal="center" wrapText="1"/>
    </xf>
    <xf numFmtId="9" fontId="0" fillId="0" borderId="8" xfId="1" applyFont="1" applyFill="1" applyBorder="1" applyAlignment="1">
      <alignment horizontal="center" wrapText="1"/>
    </xf>
    <xf numFmtId="9" fontId="10" fillId="0" borderId="9" xfId="1" applyFont="1" applyFill="1" applyBorder="1" applyAlignment="1">
      <alignment horizontal="left" vertical="center" wrapText="1"/>
    </xf>
    <xf numFmtId="9" fontId="10" fillId="0" borderId="4" xfId="1" applyFont="1" applyFill="1" applyBorder="1" applyAlignment="1">
      <alignment horizontal="left" vertical="center" wrapText="1"/>
    </xf>
    <xf numFmtId="9" fontId="10" fillId="0" borderId="8" xfId="1" applyFont="1" applyFill="1" applyBorder="1" applyAlignment="1">
      <alignment horizontal="left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" fontId="17" fillId="0" borderId="75" xfId="0" applyNumberFormat="1" applyFont="1" applyFill="1" applyBorder="1" applyAlignment="1">
      <alignment horizontal="center" vertical="center" wrapText="1"/>
    </xf>
    <xf numFmtId="4" fontId="17" fillId="0" borderId="76" xfId="0" applyNumberFormat="1" applyFont="1" applyFill="1" applyBorder="1" applyAlignment="1">
      <alignment horizontal="center" vertical="center" wrapText="1"/>
    </xf>
    <xf numFmtId="4" fontId="17" fillId="0" borderId="77" xfId="0" applyNumberFormat="1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0" fillId="0" borderId="70" xfId="0" applyNumberFormat="1" applyFill="1" applyBorder="1" applyAlignment="1">
      <alignment horizontal="center"/>
    </xf>
    <xf numFmtId="4" fontId="0" fillId="0" borderId="71" xfId="0" applyNumberFormat="1" applyFill="1" applyBorder="1" applyAlignment="1">
      <alignment horizontal="center"/>
    </xf>
    <xf numFmtId="4" fontId="0" fillId="0" borderId="72" xfId="0" applyNumberFormat="1" applyFill="1" applyBorder="1" applyAlignment="1">
      <alignment horizontal="center"/>
    </xf>
    <xf numFmtId="4" fontId="14" fillId="0" borderId="12" xfId="0" applyNumberFormat="1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4" fontId="14" fillId="0" borderId="29" xfId="0" applyNumberFormat="1" applyFont="1" applyBorder="1" applyAlignment="1">
      <alignment horizontal="center" vertical="center"/>
    </xf>
    <xf numFmtId="4" fontId="30" fillId="0" borderId="18" xfId="0" applyNumberFormat="1" applyFont="1" applyFill="1" applyBorder="1" applyAlignment="1">
      <alignment horizontal="center" vertical="center"/>
    </xf>
    <xf numFmtId="4" fontId="30" fillId="0" borderId="19" xfId="0" applyNumberFormat="1" applyFont="1" applyFill="1" applyBorder="1" applyAlignment="1">
      <alignment horizontal="center" vertical="center"/>
    </xf>
    <xf numFmtId="4" fontId="30" fillId="0" borderId="20" xfId="0" applyNumberFormat="1" applyFont="1" applyFill="1" applyBorder="1" applyAlignment="1">
      <alignment horizontal="center" vertical="center"/>
    </xf>
    <xf numFmtId="4" fontId="30" fillId="0" borderId="39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2</xdr:col>
      <xdr:colOff>1402080</xdr:colOff>
      <xdr:row>6</xdr:row>
      <xdr:rowOff>140970</xdr:rowOff>
    </xdr:to>
    <xdr:pic>
      <xdr:nvPicPr>
        <xdr:cNvPr id="1282" name="Picture 2" descr="CITY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</a:blip>
        <a:srcRect/>
        <a:stretch>
          <a:fillRect/>
        </a:stretch>
      </xdr:blipFill>
      <xdr:spPr bwMode="auto">
        <a:xfrm>
          <a:off x="556260" y="60960"/>
          <a:ext cx="1112520" cy="104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view="pageLayout" topLeftCell="A229" zoomScaleNormal="125" workbookViewId="0">
      <selection activeCell="J236" sqref="J236:K237"/>
    </sheetView>
  </sheetViews>
  <sheetFormatPr defaultColWidth="9.140625" defaultRowHeight="12.75" x14ac:dyDescent="0.2"/>
  <cols>
    <col min="1" max="1" width="4" style="1" bestFit="1" customWidth="1"/>
    <col min="2" max="2" width="3.7109375" style="2" hidden="1" customWidth="1"/>
    <col min="3" max="3" width="30.42578125" style="3" customWidth="1"/>
    <col min="4" max="4" width="6.7109375" style="4" customWidth="1"/>
    <col min="5" max="5" width="6.42578125" style="5" customWidth="1"/>
    <col min="6" max="6" width="9.7109375" style="6" hidden="1" customWidth="1"/>
    <col min="7" max="7" width="10.7109375" style="2" hidden="1" customWidth="1"/>
    <col min="8" max="8" width="10.85546875" style="6" customWidth="1"/>
    <col min="9" max="9" width="13.28515625" style="2" customWidth="1"/>
    <col min="10" max="10" width="10.85546875" style="6" customWidth="1"/>
    <col min="11" max="11" width="13.28515625" style="2" customWidth="1"/>
    <col min="12" max="12" width="10.85546875" style="6" customWidth="1"/>
    <col min="13" max="13" width="13.28515625" style="2" customWidth="1"/>
    <col min="14" max="16384" width="9.140625" style="2"/>
  </cols>
  <sheetData>
    <row r="1" spans="1:14" s="11" customFormat="1" x14ac:dyDescent="0.2">
      <c r="A1" s="7"/>
      <c r="B1" s="8"/>
      <c r="C1" s="9"/>
      <c r="D1" s="10"/>
      <c r="E1" s="8"/>
      <c r="F1" s="2"/>
      <c r="G1" s="2"/>
      <c r="H1" s="2"/>
      <c r="I1" s="2"/>
      <c r="J1" s="2"/>
      <c r="K1" s="2"/>
      <c r="L1" s="2"/>
      <c r="M1" s="2"/>
    </row>
    <row r="2" spans="1:14" s="11" customFormat="1" x14ac:dyDescent="0.2">
      <c r="A2" s="7"/>
      <c r="B2" s="8"/>
      <c r="C2" s="9"/>
      <c r="D2" s="124" t="s">
        <v>145</v>
      </c>
      <c r="E2" s="125"/>
      <c r="F2" s="125"/>
      <c r="G2" s="125"/>
      <c r="H2" s="125"/>
      <c r="I2" s="125"/>
      <c r="K2" s="110" t="s">
        <v>153</v>
      </c>
      <c r="L2" s="111"/>
      <c r="M2" s="111"/>
      <c r="N2" s="111"/>
    </row>
    <row r="3" spans="1:14" s="11" customFormat="1" ht="12.75" customHeight="1" x14ac:dyDescent="0.2">
      <c r="A3" s="7"/>
      <c r="B3" s="8"/>
      <c r="C3" s="9"/>
      <c r="D3" s="31" t="s">
        <v>139</v>
      </c>
      <c r="E3" s="31"/>
      <c r="F3" s="31"/>
      <c r="G3" s="31"/>
      <c r="H3" s="31"/>
      <c r="I3" s="31"/>
      <c r="J3" s="12"/>
      <c r="K3" s="87" t="s">
        <v>155</v>
      </c>
      <c r="L3" s="13"/>
      <c r="M3" s="13"/>
    </row>
    <row r="4" spans="1:14" s="11" customFormat="1" ht="12.75" customHeight="1" x14ac:dyDescent="0.2">
      <c r="A4" s="7"/>
      <c r="B4" s="8"/>
      <c r="C4" s="9"/>
      <c r="D4" s="126" t="s">
        <v>138</v>
      </c>
      <c r="E4" s="126"/>
      <c r="F4" s="126"/>
      <c r="G4" s="126"/>
      <c r="H4" s="126"/>
      <c r="I4" s="126"/>
      <c r="J4" s="8"/>
      <c r="K4" s="87"/>
      <c r="L4" s="13"/>
      <c r="M4" s="13"/>
    </row>
    <row r="5" spans="1:14" s="11" customFormat="1" ht="12.75" customHeight="1" x14ac:dyDescent="0.2">
      <c r="A5" s="7"/>
      <c r="B5" s="8"/>
      <c r="C5" s="9"/>
      <c r="D5" s="126" t="s">
        <v>140</v>
      </c>
      <c r="E5" s="126"/>
      <c r="F5" s="126"/>
      <c r="G5" s="126"/>
      <c r="H5" s="126"/>
      <c r="I5" s="126"/>
      <c r="J5" s="142"/>
      <c r="K5" s="143"/>
      <c r="L5" s="143"/>
      <c r="M5" s="143"/>
    </row>
    <row r="6" spans="1:14" s="11" customFormat="1" ht="12.75" customHeight="1" x14ac:dyDescent="0.2">
      <c r="A6" s="7"/>
      <c r="B6" s="8"/>
      <c r="C6" s="9"/>
      <c r="D6" s="126" t="s">
        <v>141</v>
      </c>
      <c r="E6" s="126"/>
      <c r="F6" s="126"/>
      <c r="G6" s="126"/>
      <c r="H6" s="126"/>
      <c r="I6" s="126"/>
      <c r="J6" s="112"/>
      <c r="K6" s="115"/>
      <c r="L6" s="115"/>
      <c r="M6" s="115"/>
    </row>
    <row r="7" spans="1:14" s="11" customFormat="1" ht="12.75" customHeight="1" x14ac:dyDescent="0.2">
      <c r="A7" s="7"/>
      <c r="B7" s="8"/>
      <c r="C7" s="9"/>
      <c r="D7" s="126" t="s">
        <v>142</v>
      </c>
      <c r="E7" s="126"/>
      <c r="F7" s="126"/>
      <c r="G7" s="126"/>
      <c r="H7" s="126"/>
      <c r="I7" s="126"/>
      <c r="J7" s="113"/>
      <c r="K7" s="113" t="s">
        <v>158</v>
      </c>
      <c r="L7" s="114"/>
      <c r="M7" s="114"/>
    </row>
    <row r="8" spans="1:14" ht="13.5" thickBot="1" x14ac:dyDescent="0.25">
      <c r="F8" s="18"/>
      <c r="G8" s="19"/>
      <c r="H8" s="18"/>
      <c r="I8" s="19"/>
      <c r="J8" s="18"/>
      <c r="K8" s="19"/>
      <c r="L8" s="18"/>
      <c r="M8" s="19"/>
    </row>
    <row r="9" spans="1:14" s="3" customFormat="1" ht="14.25" customHeight="1" thickTop="1" x14ac:dyDescent="0.2">
      <c r="A9" s="160" t="s">
        <v>3</v>
      </c>
      <c r="B9" s="161"/>
      <c r="C9" s="161"/>
      <c r="D9" s="161"/>
      <c r="E9" s="161"/>
      <c r="F9" s="190" t="s">
        <v>2</v>
      </c>
      <c r="G9" s="191"/>
      <c r="H9" s="194" t="s">
        <v>2</v>
      </c>
      <c r="I9" s="279"/>
      <c r="J9" s="279"/>
      <c r="K9" s="191"/>
      <c r="L9" s="194" t="s">
        <v>2</v>
      </c>
      <c r="M9" s="195"/>
    </row>
    <row r="10" spans="1:14" s="3" customFormat="1" ht="3" customHeight="1" thickBot="1" x14ac:dyDescent="0.25">
      <c r="A10" s="162"/>
      <c r="B10" s="163"/>
      <c r="C10" s="163"/>
      <c r="D10" s="163"/>
      <c r="E10" s="163"/>
      <c r="F10" s="192"/>
      <c r="G10" s="193"/>
      <c r="H10" s="196"/>
      <c r="I10" s="280"/>
      <c r="J10" s="280"/>
      <c r="K10" s="193"/>
      <c r="L10" s="196"/>
      <c r="M10" s="197"/>
    </row>
    <row r="11" spans="1:14" s="3" customFormat="1" ht="27" customHeight="1" x14ac:dyDescent="0.2">
      <c r="A11" s="273" t="s">
        <v>146</v>
      </c>
      <c r="B11" s="274"/>
      <c r="C11" s="274"/>
      <c r="D11" s="274"/>
      <c r="E11" s="274"/>
      <c r="F11" s="274"/>
      <c r="G11" s="275"/>
      <c r="H11" s="276" t="s">
        <v>131</v>
      </c>
      <c r="I11" s="277"/>
      <c r="J11" s="277"/>
      <c r="K11" s="278"/>
      <c r="L11" s="69"/>
      <c r="M11" s="90"/>
    </row>
    <row r="12" spans="1:14" s="3" customFormat="1" ht="32.25" customHeight="1" thickBot="1" x14ac:dyDescent="0.25">
      <c r="A12" s="151"/>
      <c r="B12" s="152"/>
      <c r="C12" s="152"/>
      <c r="D12" s="152"/>
      <c r="E12" s="153"/>
      <c r="F12" s="147" t="s">
        <v>130</v>
      </c>
      <c r="G12" s="148"/>
      <c r="H12" s="154" t="s">
        <v>154</v>
      </c>
      <c r="I12" s="155"/>
      <c r="J12" s="164" t="s">
        <v>156</v>
      </c>
      <c r="K12" s="165"/>
      <c r="L12" s="168"/>
      <c r="M12" s="169"/>
    </row>
    <row r="13" spans="1:14" s="3" customFormat="1" ht="10.15" customHeight="1" thickBot="1" x14ac:dyDescent="0.25">
      <c r="A13" s="23"/>
      <c r="B13" s="24"/>
      <c r="C13" s="25" t="s">
        <v>4</v>
      </c>
      <c r="D13" s="158"/>
      <c r="E13" s="159"/>
      <c r="F13" s="149"/>
      <c r="G13" s="150"/>
      <c r="H13" s="156"/>
      <c r="I13" s="157"/>
      <c r="J13" s="166"/>
      <c r="K13" s="167"/>
      <c r="L13" s="170"/>
      <c r="M13" s="171"/>
    </row>
    <row r="14" spans="1:14" ht="14.25" thickTop="1" thickBot="1" x14ac:dyDescent="0.25">
      <c r="A14" s="32" t="s">
        <v>0</v>
      </c>
      <c r="B14" s="33"/>
      <c r="C14" s="34" t="s">
        <v>1</v>
      </c>
      <c r="D14" s="35" t="s">
        <v>6</v>
      </c>
      <c r="E14" s="36" t="s">
        <v>7</v>
      </c>
      <c r="F14" s="37" t="s">
        <v>9</v>
      </c>
      <c r="G14" s="38" t="s">
        <v>10</v>
      </c>
      <c r="H14" s="37" t="s">
        <v>9</v>
      </c>
      <c r="I14" s="91" t="s">
        <v>10</v>
      </c>
      <c r="J14" s="39" t="s">
        <v>9</v>
      </c>
      <c r="K14" s="38" t="s">
        <v>10</v>
      </c>
      <c r="L14" s="37" t="s">
        <v>9</v>
      </c>
      <c r="M14" s="40" t="s">
        <v>10</v>
      </c>
    </row>
    <row r="15" spans="1:14" ht="15" customHeight="1" thickTop="1" thickBot="1" x14ac:dyDescent="0.25">
      <c r="A15" s="178">
        <v>1</v>
      </c>
      <c r="B15" s="16"/>
      <c r="C15" s="180" t="s">
        <v>13</v>
      </c>
      <c r="D15" s="271">
        <v>300</v>
      </c>
      <c r="E15" s="269" t="s">
        <v>129</v>
      </c>
      <c r="F15" s="42">
        <v>59.31</v>
      </c>
      <c r="G15" s="44">
        <f t="shared" ref="G15:G77" si="0">SUM(D15*F15)</f>
        <v>17793</v>
      </c>
      <c r="H15" s="74">
        <v>61.58</v>
      </c>
      <c r="I15" s="74">
        <f t="shared" ref="I15:I77" si="1">SUM(D15*H15)</f>
        <v>18474</v>
      </c>
      <c r="J15" s="254">
        <v>80.510000000000005</v>
      </c>
      <c r="K15" s="256">
        <f>SUM(D15*J15)</f>
        <v>24153</v>
      </c>
      <c r="L15" s="47">
        <f t="shared" ref="L15" ca="1" si="2">SUM(J15*L15)</f>
        <v>0</v>
      </c>
      <c r="M15" s="46">
        <f t="shared" ref="M15:M77" ca="1" si="3">SUM(D15*L15)</f>
        <v>0</v>
      </c>
    </row>
    <row r="16" spans="1:14" ht="15" customHeight="1" thickBot="1" x14ac:dyDescent="0.25">
      <c r="A16" s="179"/>
      <c r="B16" s="16"/>
      <c r="C16" s="181"/>
      <c r="D16" s="272"/>
      <c r="E16" s="270"/>
      <c r="F16" s="43"/>
      <c r="G16" s="29"/>
      <c r="H16" s="84">
        <v>65.72</v>
      </c>
      <c r="I16" s="92">
        <f>SUM(D15*H16)</f>
        <v>19716</v>
      </c>
      <c r="J16" s="255"/>
      <c r="K16" s="257"/>
      <c r="L16" s="45"/>
      <c r="M16" s="41"/>
    </row>
    <row r="17" spans="1:13" ht="15.75" customHeight="1" thickBot="1" x14ac:dyDescent="0.25">
      <c r="A17" s="182">
        <v>2</v>
      </c>
      <c r="B17" s="16"/>
      <c r="C17" s="184" t="s">
        <v>14</v>
      </c>
      <c r="D17" s="64">
        <v>20</v>
      </c>
      <c r="E17" s="65" t="s">
        <v>129</v>
      </c>
      <c r="F17" s="54">
        <v>90.91</v>
      </c>
      <c r="G17" s="55">
        <f t="shared" si="0"/>
        <v>1818.1999999999998</v>
      </c>
      <c r="H17" s="75">
        <v>92.41</v>
      </c>
      <c r="I17" s="75">
        <f t="shared" si="1"/>
        <v>1848.1999999999998</v>
      </c>
      <c r="J17" s="258">
        <v>119.99</v>
      </c>
      <c r="K17" s="259">
        <f t="shared" ref="K17" si="4">SUM(D17*J17)</f>
        <v>2399.7999999999997</v>
      </c>
      <c r="L17" s="56"/>
      <c r="M17" s="53">
        <f t="shared" si="3"/>
        <v>0</v>
      </c>
    </row>
    <row r="18" spans="1:13" ht="15" customHeight="1" thickBot="1" x14ac:dyDescent="0.25">
      <c r="A18" s="183"/>
      <c r="B18" s="16"/>
      <c r="C18" s="185"/>
      <c r="D18" s="60"/>
      <c r="E18" s="63"/>
      <c r="F18" s="28"/>
      <c r="G18" s="29"/>
      <c r="H18" s="84">
        <v>97.95</v>
      </c>
      <c r="I18" s="92">
        <f>SUM(D17*H18)</f>
        <v>1959</v>
      </c>
      <c r="J18" s="255"/>
      <c r="K18" s="257"/>
      <c r="L18" s="45"/>
      <c r="M18" s="41"/>
    </row>
    <row r="19" spans="1:13" ht="20.25" customHeight="1" thickBot="1" x14ac:dyDescent="0.25">
      <c r="A19" s="182">
        <v>3</v>
      </c>
      <c r="B19" s="16"/>
      <c r="C19" s="186" t="s">
        <v>15</v>
      </c>
      <c r="D19" s="61">
        <v>20</v>
      </c>
      <c r="E19" s="62" t="s">
        <v>129</v>
      </c>
      <c r="F19" s="66">
        <v>68.77</v>
      </c>
      <c r="G19" s="55">
        <f t="shared" si="0"/>
        <v>1375.3999999999999</v>
      </c>
      <c r="H19" s="75">
        <v>69.900000000000006</v>
      </c>
      <c r="I19" s="75">
        <f t="shared" si="1"/>
        <v>1398</v>
      </c>
      <c r="J19" s="258">
        <v>90.76</v>
      </c>
      <c r="K19" s="260">
        <f t="shared" ref="K19" si="5">SUM(D19*J19)</f>
        <v>1815.2</v>
      </c>
      <c r="L19" s="56"/>
      <c r="M19" s="53">
        <f t="shared" si="3"/>
        <v>0</v>
      </c>
    </row>
    <row r="20" spans="1:13" ht="20.25" customHeight="1" thickBot="1" x14ac:dyDescent="0.25">
      <c r="A20" s="183"/>
      <c r="B20" s="16"/>
      <c r="C20" s="184"/>
      <c r="D20" s="60"/>
      <c r="E20" s="63"/>
      <c r="F20" s="28"/>
      <c r="G20" s="29"/>
      <c r="H20" s="84">
        <v>74.09</v>
      </c>
      <c r="I20" s="92">
        <f>SUM(D19*H20)</f>
        <v>1481.8000000000002</v>
      </c>
      <c r="J20" s="255"/>
      <c r="K20" s="257"/>
      <c r="L20" s="45"/>
      <c r="M20" s="41"/>
    </row>
    <row r="21" spans="1:13" ht="20.25" customHeight="1" thickBot="1" x14ac:dyDescent="0.25">
      <c r="A21" s="182">
        <v>4</v>
      </c>
      <c r="B21" s="16"/>
      <c r="C21" s="186" t="s">
        <v>16</v>
      </c>
      <c r="D21" s="61">
        <v>5</v>
      </c>
      <c r="E21" s="62" t="s">
        <v>129</v>
      </c>
      <c r="F21" s="66">
        <v>264.8</v>
      </c>
      <c r="G21" s="55">
        <f t="shared" si="0"/>
        <v>1324</v>
      </c>
      <c r="H21" s="75">
        <v>270.62</v>
      </c>
      <c r="I21" s="93">
        <f t="shared" si="1"/>
        <v>1353.1</v>
      </c>
      <c r="J21" s="258">
        <v>351.4</v>
      </c>
      <c r="K21" s="260">
        <f t="shared" ref="K21" si="6">SUM(D21*J21)</f>
        <v>1757</v>
      </c>
      <c r="L21" s="56"/>
      <c r="M21" s="53">
        <f t="shared" si="3"/>
        <v>0</v>
      </c>
    </row>
    <row r="22" spans="1:13" ht="20.25" customHeight="1" thickBot="1" x14ac:dyDescent="0.25">
      <c r="A22" s="183"/>
      <c r="B22" s="16"/>
      <c r="C22" s="185"/>
      <c r="D22" s="60"/>
      <c r="E22" s="63"/>
      <c r="F22" s="28"/>
      <c r="G22" s="29"/>
      <c r="H22" s="84">
        <v>286.86</v>
      </c>
      <c r="I22" s="92">
        <f>SUM(D21*H22)</f>
        <v>1434.3000000000002</v>
      </c>
      <c r="J22" s="255"/>
      <c r="K22" s="257"/>
      <c r="L22" s="45"/>
      <c r="M22" s="41"/>
    </row>
    <row r="23" spans="1:13" ht="20.25" customHeight="1" thickBot="1" x14ac:dyDescent="0.25">
      <c r="A23" s="182">
        <v>5</v>
      </c>
      <c r="B23" s="16"/>
      <c r="C23" s="186" t="s">
        <v>17</v>
      </c>
      <c r="D23" s="61">
        <v>5</v>
      </c>
      <c r="E23" s="62" t="s">
        <v>129</v>
      </c>
      <c r="F23" s="66">
        <v>190.19</v>
      </c>
      <c r="G23" s="55">
        <f t="shared" si="0"/>
        <v>950.95</v>
      </c>
      <c r="H23" s="75">
        <v>194.36</v>
      </c>
      <c r="I23" s="93">
        <f t="shared" si="1"/>
        <v>971.80000000000007</v>
      </c>
      <c r="J23" s="258">
        <v>252.37</v>
      </c>
      <c r="K23" s="260">
        <f t="shared" ref="K23" si="7">SUM(D23*J23)</f>
        <v>1261.8499999999999</v>
      </c>
      <c r="L23" s="56"/>
      <c r="M23" s="53">
        <f t="shared" si="3"/>
        <v>0</v>
      </c>
    </row>
    <row r="24" spans="1:13" ht="20.25" customHeight="1" thickBot="1" x14ac:dyDescent="0.25">
      <c r="A24" s="183"/>
      <c r="B24" s="16"/>
      <c r="C24" s="185"/>
      <c r="D24" s="60"/>
      <c r="E24" s="63"/>
      <c r="F24" s="28"/>
      <c r="G24" s="29"/>
      <c r="H24" s="84">
        <v>206.02</v>
      </c>
      <c r="I24" s="92">
        <f>SUM(D23*H24)</f>
        <v>1030.1000000000001</v>
      </c>
      <c r="J24" s="255"/>
      <c r="K24" s="257"/>
      <c r="L24" s="45"/>
      <c r="M24" s="41"/>
    </row>
    <row r="25" spans="1:13" ht="21" customHeight="1" thickBot="1" x14ac:dyDescent="0.25">
      <c r="A25" s="182">
        <v>6</v>
      </c>
      <c r="B25" s="16"/>
      <c r="C25" s="186" t="s">
        <v>18</v>
      </c>
      <c r="D25" s="61">
        <v>30</v>
      </c>
      <c r="E25" s="62" t="s">
        <v>129</v>
      </c>
      <c r="F25" s="67">
        <v>14.18</v>
      </c>
      <c r="G25" s="51">
        <f t="shared" si="0"/>
        <v>425.4</v>
      </c>
      <c r="H25" s="75">
        <v>14.41</v>
      </c>
      <c r="I25" s="93">
        <f t="shared" si="1"/>
        <v>432.3</v>
      </c>
      <c r="J25" s="258">
        <v>18.71</v>
      </c>
      <c r="K25" s="260">
        <f t="shared" ref="K25" si="8">SUM(D25*J25)</f>
        <v>561.30000000000007</v>
      </c>
      <c r="L25" s="56"/>
      <c r="M25" s="53">
        <f t="shared" si="3"/>
        <v>0</v>
      </c>
    </row>
    <row r="26" spans="1:13" ht="21" customHeight="1" thickBot="1" x14ac:dyDescent="0.25">
      <c r="A26" s="183"/>
      <c r="B26" s="16"/>
      <c r="C26" s="185"/>
      <c r="D26" s="60"/>
      <c r="E26" s="60"/>
      <c r="F26" s="43"/>
      <c r="G26" s="29"/>
      <c r="H26" s="84">
        <v>15.27</v>
      </c>
      <c r="I26" s="92">
        <f>SUM(D25*H26)</f>
        <v>458.09999999999997</v>
      </c>
      <c r="J26" s="255"/>
      <c r="K26" s="257"/>
      <c r="L26" s="45"/>
      <c r="M26" s="41"/>
    </row>
    <row r="27" spans="1:13" ht="15" customHeight="1" thickBot="1" x14ac:dyDescent="0.25">
      <c r="A27" s="182">
        <v>7</v>
      </c>
      <c r="B27" s="16"/>
      <c r="C27" s="186" t="s">
        <v>19</v>
      </c>
      <c r="D27" s="61">
        <v>30</v>
      </c>
      <c r="E27" s="62" t="s">
        <v>129</v>
      </c>
      <c r="F27" s="54">
        <v>26.75</v>
      </c>
      <c r="G27" s="55">
        <f t="shared" si="0"/>
        <v>802.5</v>
      </c>
      <c r="H27" s="75">
        <v>27.19</v>
      </c>
      <c r="I27" s="93">
        <f t="shared" si="1"/>
        <v>815.7</v>
      </c>
      <c r="J27" s="258">
        <v>35.299999999999997</v>
      </c>
      <c r="K27" s="260">
        <f t="shared" ref="K27" si="9">SUM(D27*J27)</f>
        <v>1059</v>
      </c>
      <c r="L27" s="52"/>
      <c r="M27" s="53">
        <f t="shared" si="3"/>
        <v>0</v>
      </c>
    </row>
    <row r="28" spans="1:13" ht="15.75" customHeight="1" thickBot="1" x14ac:dyDescent="0.25">
      <c r="A28" s="183"/>
      <c r="B28" s="16"/>
      <c r="C28" s="185"/>
      <c r="D28" s="60"/>
      <c r="E28" s="60"/>
      <c r="F28" s="43"/>
      <c r="G28" s="29"/>
      <c r="H28" s="84">
        <v>28.82</v>
      </c>
      <c r="I28" s="92">
        <f>SUM(D27*H28)</f>
        <v>864.6</v>
      </c>
      <c r="J28" s="255"/>
      <c r="K28" s="257"/>
      <c r="L28" s="45"/>
      <c r="M28" s="41"/>
    </row>
    <row r="29" spans="1:13" ht="20.25" customHeight="1" thickBot="1" x14ac:dyDescent="0.25">
      <c r="A29" s="182">
        <v>8</v>
      </c>
      <c r="B29" s="16"/>
      <c r="C29" s="186" t="s">
        <v>20</v>
      </c>
      <c r="D29" s="61">
        <v>5</v>
      </c>
      <c r="E29" s="62" t="s">
        <v>129</v>
      </c>
      <c r="F29" s="54">
        <v>52.87</v>
      </c>
      <c r="G29" s="55">
        <f t="shared" si="0"/>
        <v>264.34999999999997</v>
      </c>
      <c r="H29" s="75">
        <v>53.74</v>
      </c>
      <c r="I29" s="93">
        <f t="shared" si="1"/>
        <v>268.7</v>
      </c>
      <c r="J29" s="258">
        <v>69.78</v>
      </c>
      <c r="K29" s="260">
        <f t="shared" ref="K29" si="10">SUM(D29*J29)</f>
        <v>348.9</v>
      </c>
      <c r="L29" s="52"/>
      <c r="M29" s="53">
        <f t="shared" si="3"/>
        <v>0</v>
      </c>
    </row>
    <row r="30" spans="1:13" ht="20.25" customHeight="1" thickBot="1" x14ac:dyDescent="0.25">
      <c r="A30" s="183"/>
      <c r="B30" s="16"/>
      <c r="C30" s="185"/>
      <c r="D30" s="60"/>
      <c r="E30" s="60"/>
      <c r="F30" s="43"/>
      <c r="G30" s="29"/>
      <c r="H30" s="84">
        <v>56.96</v>
      </c>
      <c r="I30" s="92">
        <f>SUM(D29*H30)</f>
        <v>284.8</v>
      </c>
      <c r="J30" s="255"/>
      <c r="K30" s="257"/>
      <c r="L30" s="45"/>
      <c r="M30" s="41"/>
    </row>
    <row r="31" spans="1:13" ht="15" customHeight="1" thickBot="1" x14ac:dyDescent="0.25">
      <c r="A31" s="182">
        <v>9</v>
      </c>
      <c r="B31" s="16"/>
      <c r="C31" s="186" t="s">
        <v>21</v>
      </c>
      <c r="D31" s="61">
        <v>10</v>
      </c>
      <c r="E31" s="62" t="s">
        <v>129</v>
      </c>
      <c r="F31" s="54">
        <v>16.93</v>
      </c>
      <c r="G31" s="55">
        <f t="shared" si="0"/>
        <v>169.3</v>
      </c>
      <c r="H31" s="75">
        <v>17.21</v>
      </c>
      <c r="I31" s="93">
        <f t="shared" si="1"/>
        <v>172.10000000000002</v>
      </c>
      <c r="J31" s="258">
        <v>22.34</v>
      </c>
      <c r="K31" s="260">
        <f t="shared" ref="K31" si="11">SUM(D31*J31)</f>
        <v>223.4</v>
      </c>
      <c r="L31" s="52"/>
      <c r="M31" s="53">
        <f t="shared" si="3"/>
        <v>0</v>
      </c>
    </row>
    <row r="32" spans="1:13" ht="15.75" customHeight="1" thickBot="1" x14ac:dyDescent="0.25">
      <c r="A32" s="183"/>
      <c r="B32" s="16"/>
      <c r="C32" s="185"/>
      <c r="D32" s="60"/>
      <c r="E32" s="60"/>
      <c r="F32" s="43"/>
      <c r="G32" s="29"/>
      <c r="H32" s="84">
        <v>18.239999999999998</v>
      </c>
      <c r="I32" s="92">
        <f>SUM(D31*H32)</f>
        <v>182.39999999999998</v>
      </c>
      <c r="J32" s="255"/>
      <c r="K32" s="257"/>
      <c r="L32" s="45"/>
      <c r="M32" s="41"/>
    </row>
    <row r="33" spans="1:13" ht="15" customHeight="1" thickBot="1" x14ac:dyDescent="0.25">
      <c r="A33" s="182">
        <v>10</v>
      </c>
      <c r="B33" s="106"/>
      <c r="C33" s="186" t="s">
        <v>22</v>
      </c>
      <c r="D33" s="61">
        <v>5</v>
      </c>
      <c r="E33" s="62" t="s">
        <v>129</v>
      </c>
      <c r="F33" s="54">
        <v>28.79</v>
      </c>
      <c r="G33" s="55">
        <f t="shared" si="0"/>
        <v>143.94999999999999</v>
      </c>
      <c r="H33" s="76">
        <v>29.26</v>
      </c>
      <c r="I33" s="94">
        <f t="shared" si="1"/>
        <v>146.30000000000001</v>
      </c>
      <c r="J33" s="258">
        <v>38</v>
      </c>
      <c r="K33" s="259">
        <f t="shared" ref="K33:K95" si="12">SUM(D33*J33)</f>
        <v>190</v>
      </c>
      <c r="L33" s="52"/>
      <c r="M33" s="53">
        <f t="shared" si="3"/>
        <v>0</v>
      </c>
    </row>
    <row r="34" spans="1:13" ht="15.75" customHeight="1" thickBot="1" x14ac:dyDescent="0.25">
      <c r="A34" s="183"/>
      <c r="B34" s="16"/>
      <c r="C34" s="185"/>
      <c r="D34" s="60"/>
      <c r="E34" s="60"/>
      <c r="F34" s="43"/>
      <c r="G34" s="29"/>
      <c r="H34" s="84">
        <v>31.02</v>
      </c>
      <c r="I34" s="92">
        <f>SUM(D33*H34)</f>
        <v>155.1</v>
      </c>
      <c r="J34" s="255"/>
      <c r="K34" s="257"/>
      <c r="L34" s="45"/>
      <c r="M34" s="41"/>
    </row>
    <row r="35" spans="1:13" ht="27" customHeight="1" thickBot="1" x14ac:dyDescent="0.25">
      <c r="A35" s="245">
        <v>11</v>
      </c>
      <c r="B35" s="106"/>
      <c r="C35" s="186" t="s">
        <v>23</v>
      </c>
      <c r="D35" s="61">
        <v>5</v>
      </c>
      <c r="E35" s="62" t="s">
        <v>129</v>
      </c>
      <c r="F35" s="54">
        <v>50.79</v>
      </c>
      <c r="G35" s="55">
        <f t="shared" si="0"/>
        <v>253.95</v>
      </c>
      <c r="H35" s="109">
        <v>51.63</v>
      </c>
      <c r="I35" s="94">
        <f t="shared" si="1"/>
        <v>258.15000000000003</v>
      </c>
      <c r="J35" s="258">
        <v>67.040000000000006</v>
      </c>
      <c r="K35" s="259">
        <f t="shared" si="12"/>
        <v>335.20000000000005</v>
      </c>
      <c r="L35" s="52"/>
      <c r="M35" s="53">
        <f t="shared" si="3"/>
        <v>0</v>
      </c>
    </row>
    <row r="36" spans="1:13" ht="26.25" customHeight="1" thickBot="1" x14ac:dyDescent="0.25">
      <c r="A36" s="179"/>
      <c r="B36" s="16"/>
      <c r="C36" s="185"/>
      <c r="D36" s="60"/>
      <c r="E36" s="63"/>
      <c r="F36" s="43"/>
      <c r="G36" s="29"/>
      <c r="H36" s="84">
        <v>54.73</v>
      </c>
      <c r="I36" s="92">
        <f>SUM(D35*H36)</f>
        <v>273.64999999999998</v>
      </c>
      <c r="J36" s="255"/>
      <c r="K36" s="257"/>
      <c r="L36" s="45"/>
      <c r="M36" s="41"/>
    </row>
    <row r="37" spans="1:13" ht="20.25" customHeight="1" thickBot="1" x14ac:dyDescent="0.25">
      <c r="A37" s="182">
        <v>12</v>
      </c>
      <c r="B37" s="16"/>
      <c r="C37" s="186" t="s">
        <v>24</v>
      </c>
      <c r="D37" s="61">
        <v>40</v>
      </c>
      <c r="E37" s="62" t="s">
        <v>129</v>
      </c>
      <c r="F37" s="54">
        <v>13.62</v>
      </c>
      <c r="G37" s="55">
        <f t="shared" si="0"/>
        <v>544.79999999999995</v>
      </c>
      <c r="H37" s="75">
        <v>13.84</v>
      </c>
      <c r="I37" s="94">
        <f t="shared" si="1"/>
        <v>553.6</v>
      </c>
      <c r="J37" s="258">
        <v>17.97</v>
      </c>
      <c r="K37" s="260">
        <f t="shared" si="12"/>
        <v>718.8</v>
      </c>
      <c r="L37" s="52"/>
      <c r="M37" s="53">
        <f t="shared" si="3"/>
        <v>0</v>
      </c>
    </row>
    <row r="38" spans="1:13" ht="20.25" customHeight="1" thickBot="1" x14ac:dyDescent="0.25">
      <c r="A38" s="183"/>
      <c r="B38" s="16"/>
      <c r="C38" s="185"/>
      <c r="D38" s="60"/>
      <c r="E38" s="63"/>
      <c r="F38" s="43"/>
      <c r="G38" s="29"/>
      <c r="H38" s="84">
        <v>14.67</v>
      </c>
      <c r="I38" s="95">
        <f>SUM(D37*H38)</f>
        <v>586.79999999999995</v>
      </c>
      <c r="J38" s="255"/>
      <c r="K38" s="257"/>
      <c r="L38" s="45"/>
      <c r="M38" s="41"/>
    </row>
    <row r="39" spans="1:13" ht="20.25" customHeight="1" thickBot="1" x14ac:dyDescent="0.25">
      <c r="A39" s="182">
        <v>13</v>
      </c>
      <c r="B39" s="16"/>
      <c r="C39" s="186" t="s">
        <v>25</v>
      </c>
      <c r="D39" s="61">
        <v>15</v>
      </c>
      <c r="E39" s="62" t="s">
        <v>129</v>
      </c>
      <c r="F39" s="54">
        <v>20.03</v>
      </c>
      <c r="G39" s="55">
        <f t="shared" si="0"/>
        <v>300.45000000000005</v>
      </c>
      <c r="H39" s="75">
        <v>20.350000000000001</v>
      </c>
      <c r="I39" s="94">
        <f t="shared" si="1"/>
        <v>305.25</v>
      </c>
      <c r="J39" s="258">
        <v>26.42</v>
      </c>
      <c r="K39" s="260">
        <f t="shared" si="12"/>
        <v>396.3</v>
      </c>
      <c r="L39" s="52"/>
      <c r="M39" s="53">
        <f t="shared" si="3"/>
        <v>0</v>
      </c>
    </row>
    <row r="40" spans="1:13" ht="20.25" customHeight="1" thickBot="1" x14ac:dyDescent="0.25">
      <c r="A40" s="183"/>
      <c r="B40" s="16"/>
      <c r="C40" s="185"/>
      <c r="D40" s="60"/>
      <c r="E40" s="60"/>
      <c r="F40" s="43"/>
      <c r="G40" s="29"/>
      <c r="H40" s="82">
        <v>21.57</v>
      </c>
      <c r="I40" s="95">
        <f>SUM(D39*H40)</f>
        <v>323.55</v>
      </c>
      <c r="J40" s="255"/>
      <c r="K40" s="257"/>
      <c r="L40" s="45"/>
      <c r="M40" s="41"/>
    </row>
    <row r="41" spans="1:13" ht="20.25" customHeight="1" thickBot="1" x14ac:dyDescent="0.25">
      <c r="A41" s="182">
        <v>14</v>
      </c>
      <c r="B41" s="16"/>
      <c r="C41" s="186" t="s">
        <v>26</v>
      </c>
      <c r="D41" s="61">
        <v>30</v>
      </c>
      <c r="E41" s="62" t="s">
        <v>129</v>
      </c>
      <c r="F41" s="54">
        <v>11.97</v>
      </c>
      <c r="G41" s="55">
        <f t="shared" si="0"/>
        <v>359.1</v>
      </c>
      <c r="H41" s="76">
        <v>12.16</v>
      </c>
      <c r="I41" s="94">
        <f t="shared" si="1"/>
        <v>364.8</v>
      </c>
      <c r="J41" s="258">
        <v>15.97</v>
      </c>
      <c r="K41" s="260">
        <f t="shared" si="12"/>
        <v>479.1</v>
      </c>
      <c r="L41" s="52"/>
      <c r="M41" s="53">
        <f t="shared" si="3"/>
        <v>0</v>
      </c>
    </row>
    <row r="42" spans="1:13" ht="20.25" customHeight="1" thickBot="1" x14ac:dyDescent="0.25">
      <c r="A42" s="183"/>
      <c r="B42" s="16"/>
      <c r="C42" s="185"/>
      <c r="D42" s="60"/>
      <c r="E42" s="60"/>
      <c r="F42" s="43"/>
      <c r="G42" s="29"/>
      <c r="H42" s="84">
        <v>12.89</v>
      </c>
      <c r="I42" s="95">
        <f>SUM(D41*H42)</f>
        <v>386.70000000000005</v>
      </c>
      <c r="J42" s="255"/>
      <c r="K42" s="257"/>
      <c r="L42" s="45"/>
      <c r="M42" s="41"/>
    </row>
    <row r="43" spans="1:13" ht="20.25" customHeight="1" thickBot="1" x14ac:dyDescent="0.25">
      <c r="A43" s="182">
        <v>15</v>
      </c>
      <c r="B43" s="16"/>
      <c r="C43" s="186" t="s">
        <v>27</v>
      </c>
      <c r="D43" s="61">
        <v>20</v>
      </c>
      <c r="E43" s="61" t="s">
        <v>129</v>
      </c>
      <c r="F43" s="54">
        <v>38.83</v>
      </c>
      <c r="G43" s="55">
        <f t="shared" si="0"/>
        <v>776.59999999999991</v>
      </c>
      <c r="H43" s="78">
        <v>39.46</v>
      </c>
      <c r="I43" s="94">
        <f t="shared" si="1"/>
        <v>789.2</v>
      </c>
      <c r="J43" s="258">
        <v>51.24</v>
      </c>
      <c r="K43" s="260">
        <f t="shared" si="12"/>
        <v>1024.8</v>
      </c>
      <c r="L43" s="52"/>
      <c r="M43" s="53">
        <f t="shared" si="3"/>
        <v>0</v>
      </c>
    </row>
    <row r="44" spans="1:13" ht="20.25" customHeight="1" thickBot="1" x14ac:dyDescent="0.25">
      <c r="A44" s="183"/>
      <c r="B44" s="16"/>
      <c r="C44" s="185"/>
      <c r="D44" s="60"/>
      <c r="E44" s="63"/>
      <c r="F44" s="43"/>
      <c r="G44" s="29"/>
      <c r="H44" s="82">
        <v>41.83</v>
      </c>
      <c r="I44" s="92">
        <f>SUM(D43*H44)</f>
        <v>836.59999999999991</v>
      </c>
      <c r="J44" s="255"/>
      <c r="K44" s="257"/>
      <c r="L44" s="45"/>
      <c r="M44" s="41"/>
    </row>
    <row r="45" spans="1:13" ht="20.25" customHeight="1" thickBot="1" x14ac:dyDescent="0.25">
      <c r="A45" s="182">
        <v>16</v>
      </c>
      <c r="B45" s="16"/>
      <c r="C45" s="186" t="s">
        <v>28</v>
      </c>
      <c r="D45" s="61">
        <v>5</v>
      </c>
      <c r="E45" s="62" t="s">
        <v>129</v>
      </c>
      <c r="F45" s="54">
        <v>56.58</v>
      </c>
      <c r="G45" s="55">
        <f t="shared" si="0"/>
        <v>282.89999999999998</v>
      </c>
      <c r="H45" s="76">
        <v>57.51</v>
      </c>
      <c r="I45" s="94">
        <f t="shared" si="1"/>
        <v>287.55</v>
      </c>
      <c r="J45" s="258">
        <v>74.680000000000007</v>
      </c>
      <c r="K45" s="260">
        <f t="shared" si="12"/>
        <v>373.40000000000003</v>
      </c>
      <c r="L45" s="52"/>
      <c r="M45" s="53">
        <f t="shared" si="3"/>
        <v>0</v>
      </c>
    </row>
    <row r="46" spans="1:13" ht="20.25" customHeight="1" thickBot="1" x14ac:dyDescent="0.25">
      <c r="A46" s="183"/>
      <c r="B46" s="16"/>
      <c r="C46" s="185"/>
      <c r="D46" s="60"/>
      <c r="E46" s="60"/>
      <c r="F46" s="43"/>
      <c r="G46" s="29"/>
      <c r="H46" s="82">
        <v>60.96</v>
      </c>
      <c r="I46" s="95">
        <f>SUM(D45*H46)</f>
        <v>304.8</v>
      </c>
      <c r="J46" s="255"/>
      <c r="K46" s="257"/>
      <c r="L46" s="45"/>
      <c r="M46" s="41"/>
    </row>
    <row r="47" spans="1:13" ht="20.25" customHeight="1" thickBot="1" x14ac:dyDescent="0.25">
      <c r="A47" s="182">
        <v>17</v>
      </c>
      <c r="B47" s="16"/>
      <c r="C47" s="186" t="s">
        <v>29</v>
      </c>
      <c r="D47" s="61">
        <v>5</v>
      </c>
      <c r="E47" s="62" t="s">
        <v>129</v>
      </c>
      <c r="F47" s="54">
        <v>15.85</v>
      </c>
      <c r="G47" s="55">
        <f t="shared" si="0"/>
        <v>79.25</v>
      </c>
      <c r="H47" s="76">
        <v>16.11</v>
      </c>
      <c r="I47" s="94">
        <f t="shared" si="1"/>
        <v>80.55</v>
      </c>
      <c r="J47" s="258">
        <v>20.92</v>
      </c>
      <c r="K47" s="260">
        <f t="shared" si="12"/>
        <v>104.60000000000001</v>
      </c>
      <c r="L47" s="52"/>
      <c r="M47" s="53">
        <f t="shared" si="3"/>
        <v>0</v>
      </c>
    </row>
    <row r="48" spans="1:13" ht="20.25" customHeight="1" thickBot="1" x14ac:dyDescent="0.25">
      <c r="A48" s="183"/>
      <c r="B48" s="16"/>
      <c r="C48" s="185"/>
      <c r="D48" s="60"/>
      <c r="E48" s="60"/>
      <c r="F48" s="43"/>
      <c r="G48" s="29"/>
      <c r="H48" s="84">
        <v>17.079999999999998</v>
      </c>
      <c r="I48" s="95">
        <f>SUM(D47*H48)</f>
        <v>85.399999999999991</v>
      </c>
      <c r="J48" s="255"/>
      <c r="K48" s="257"/>
      <c r="L48" s="45"/>
      <c r="M48" s="41"/>
    </row>
    <row r="49" spans="1:13" ht="15" customHeight="1" thickBot="1" x14ac:dyDescent="0.25">
      <c r="A49" s="182">
        <v>18</v>
      </c>
      <c r="B49" s="16"/>
      <c r="C49" s="186" t="s">
        <v>30</v>
      </c>
      <c r="D49" s="61">
        <v>5</v>
      </c>
      <c r="E49" s="62" t="s">
        <v>129</v>
      </c>
      <c r="F49" s="54">
        <v>13.08</v>
      </c>
      <c r="G49" s="55">
        <f t="shared" si="0"/>
        <v>65.400000000000006</v>
      </c>
      <c r="H49" s="75">
        <v>17.18</v>
      </c>
      <c r="I49" s="94">
        <f t="shared" si="1"/>
        <v>85.9</v>
      </c>
      <c r="J49" s="258">
        <v>22.31</v>
      </c>
      <c r="K49" s="260">
        <f t="shared" si="12"/>
        <v>111.55</v>
      </c>
      <c r="L49" s="52"/>
      <c r="M49" s="53">
        <f t="shared" si="3"/>
        <v>0</v>
      </c>
    </row>
    <row r="50" spans="1:13" ht="15" customHeight="1" thickBot="1" x14ac:dyDescent="0.25">
      <c r="A50" s="183"/>
      <c r="B50" s="16"/>
      <c r="C50" s="185"/>
      <c r="D50" s="60"/>
      <c r="E50" s="60"/>
      <c r="F50" s="43"/>
      <c r="G50" s="29"/>
      <c r="H50" s="82">
        <v>18.21</v>
      </c>
      <c r="I50" s="95">
        <f>SUM(D49*H50)</f>
        <v>91.050000000000011</v>
      </c>
      <c r="J50" s="255"/>
      <c r="K50" s="257"/>
      <c r="L50" s="45"/>
      <c r="M50" s="41"/>
    </row>
    <row r="51" spans="1:13" ht="20.25" customHeight="1" thickBot="1" x14ac:dyDescent="0.25">
      <c r="A51" s="245">
        <v>19</v>
      </c>
      <c r="B51" s="16"/>
      <c r="C51" s="186" t="s">
        <v>34</v>
      </c>
      <c r="D51" s="61">
        <v>5</v>
      </c>
      <c r="E51" s="62" t="s">
        <v>129</v>
      </c>
      <c r="F51" s="54">
        <v>19.66</v>
      </c>
      <c r="G51" s="55">
        <f t="shared" si="0"/>
        <v>98.3</v>
      </c>
      <c r="H51" s="76">
        <v>19.98</v>
      </c>
      <c r="I51" s="94">
        <f t="shared" si="1"/>
        <v>99.9</v>
      </c>
      <c r="J51" s="261" t="s">
        <v>152</v>
      </c>
      <c r="K51" s="260">
        <v>0</v>
      </c>
      <c r="L51" s="52"/>
      <c r="M51" s="53">
        <f t="shared" si="3"/>
        <v>0</v>
      </c>
    </row>
    <row r="52" spans="1:13" ht="20.25" customHeight="1" thickBot="1" x14ac:dyDescent="0.25">
      <c r="A52" s="179"/>
      <c r="B52" s="16"/>
      <c r="C52" s="185"/>
      <c r="D52" s="60"/>
      <c r="E52" s="60"/>
      <c r="F52" s="43"/>
      <c r="G52" s="29"/>
      <c r="H52" s="82">
        <v>21.18</v>
      </c>
      <c r="I52" s="92">
        <f>SUM(D51*H52)</f>
        <v>105.9</v>
      </c>
      <c r="J52" s="262"/>
      <c r="K52" s="257"/>
      <c r="L52" s="45"/>
      <c r="M52" s="41"/>
    </row>
    <row r="53" spans="1:13" ht="20.25" customHeight="1" thickBot="1" x14ac:dyDescent="0.25">
      <c r="A53" s="182">
        <v>20</v>
      </c>
      <c r="B53" s="16"/>
      <c r="C53" s="186" t="s">
        <v>31</v>
      </c>
      <c r="D53" s="61">
        <v>5</v>
      </c>
      <c r="E53" s="62" t="s">
        <v>129</v>
      </c>
      <c r="F53" s="54">
        <v>24.75</v>
      </c>
      <c r="G53" s="55">
        <f t="shared" si="0"/>
        <v>123.75</v>
      </c>
      <c r="H53" s="76">
        <v>25.15</v>
      </c>
      <c r="I53" s="93">
        <f t="shared" si="1"/>
        <v>125.75</v>
      </c>
      <c r="J53" s="258">
        <v>32.659999999999997</v>
      </c>
      <c r="K53" s="260">
        <f t="shared" si="12"/>
        <v>163.29999999999998</v>
      </c>
      <c r="L53" s="52"/>
      <c r="M53" s="53">
        <f t="shared" si="3"/>
        <v>0</v>
      </c>
    </row>
    <row r="54" spans="1:13" ht="20.25" customHeight="1" thickBot="1" x14ac:dyDescent="0.25">
      <c r="A54" s="183"/>
      <c r="B54" s="16"/>
      <c r="C54" s="185"/>
      <c r="D54" s="60"/>
      <c r="E54" s="60"/>
      <c r="F54" s="43"/>
      <c r="G54" s="29"/>
      <c r="H54" s="84">
        <v>26.66</v>
      </c>
      <c r="I54" s="95">
        <f>SUM(D53*H54)</f>
        <v>133.30000000000001</v>
      </c>
      <c r="J54" s="255"/>
      <c r="K54" s="257"/>
      <c r="L54" s="45"/>
      <c r="M54" s="41"/>
    </row>
    <row r="55" spans="1:13" ht="20.25" customHeight="1" thickBot="1" x14ac:dyDescent="0.25">
      <c r="A55" s="182">
        <v>21</v>
      </c>
      <c r="B55" s="16"/>
      <c r="C55" s="186" t="s">
        <v>33</v>
      </c>
      <c r="D55" s="61">
        <v>40</v>
      </c>
      <c r="E55" s="62" t="s">
        <v>129</v>
      </c>
      <c r="F55" s="54">
        <v>14.58</v>
      </c>
      <c r="G55" s="55">
        <f t="shared" si="0"/>
        <v>583.20000000000005</v>
      </c>
      <c r="H55" s="75">
        <v>14.81</v>
      </c>
      <c r="I55" s="94">
        <f t="shared" si="1"/>
        <v>592.4</v>
      </c>
      <c r="J55" s="258">
        <v>19.23</v>
      </c>
      <c r="K55" s="260">
        <f t="shared" si="12"/>
        <v>769.2</v>
      </c>
      <c r="L55" s="52"/>
      <c r="M55" s="53">
        <f t="shared" si="3"/>
        <v>0</v>
      </c>
    </row>
    <row r="56" spans="1:13" ht="20.25" customHeight="1" thickBot="1" x14ac:dyDescent="0.25">
      <c r="A56" s="183"/>
      <c r="B56" s="16"/>
      <c r="C56" s="185"/>
      <c r="D56" s="60"/>
      <c r="E56" s="60"/>
      <c r="F56" s="43"/>
      <c r="G56" s="29"/>
      <c r="H56" s="82">
        <v>15.7</v>
      </c>
      <c r="I56" s="95">
        <f>SUM(D55*H56)</f>
        <v>628</v>
      </c>
      <c r="J56" s="255"/>
      <c r="K56" s="257"/>
      <c r="L56" s="45"/>
      <c r="M56" s="41"/>
    </row>
    <row r="57" spans="1:13" ht="20.25" customHeight="1" thickBot="1" x14ac:dyDescent="0.25">
      <c r="A57" s="182">
        <v>22</v>
      </c>
      <c r="B57" s="106"/>
      <c r="C57" s="186" t="s">
        <v>32</v>
      </c>
      <c r="D57" s="61">
        <v>10</v>
      </c>
      <c r="E57" s="62" t="s">
        <v>129</v>
      </c>
      <c r="F57" s="54">
        <v>16.68</v>
      </c>
      <c r="G57" s="55">
        <f t="shared" si="0"/>
        <v>166.8</v>
      </c>
      <c r="H57" s="76">
        <v>16.95</v>
      </c>
      <c r="I57" s="94">
        <f t="shared" si="1"/>
        <v>169.5</v>
      </c>
      <c r="J57" s="258">
        <v>22.01</v>
      </c>
      <c r="K57" s="259">
        <f t="shared" si="12"/>
        <v>220.10000000000002</v>
      </c>
      <c r="L57" s="52"/>
      <c r="M57" s="53">
        <f t="shared" si="3"/>
        <v>0</v>
      </c>
    </row>
    <row r="58" spans="1:13" ht="20.25" customHeight="1" thickBot="1" x14ac:dyDescent="0.25">
      <c r="A58" s="183"/>
      <c r="B58" s="16"/>
      <c r="C58" s="185"/>
      <c r="D58" s="60"/>
      <c r="E58" s="60"/>
      <c r="F58" s="43"/>
      <c r="G58" s="29"/>
      <c r="H58" s="84">
        <v>17.97</v>
      </c>
      <c r="I58" s="92">
        <f>SUM(D57*H58)</f>
        <v>179.7</v>
      </c>
      <c r="J58" s="255"/>
      <c r="K58" s="257"/>
      <c r="L58" s="45"/>
      <c r="M58" s="41"/>
    </row>
    <row r="59" spans="1:13" ht="20.25" customHeight="1" thickBot="1" x14ac:dyDescent="0.25">
      <c r="A59" s="182">
        <v>23</v>
      </c>
      <c r="B59" s="106"/>
      <c r="C59" s="186" t="s">
        <v>38</v>
      </c>
      <c r="D59" s="61">
        <v>5</v>
      </c>
      <c r="E59" s="62" t="s">
        <v>129</v>
      </c>
      <c r="F59" s="54">
        <v>55.79</v>
      </c>
      <c r="G59" s="55">
        <f t="shared" si="0"/>
        <v>278.95</v>
      </c>
      <c r="H59" s="76">
        <v>56.7</v>
      </c>
      <c r="I59" s="94">
        <f t="shared" si="1"/>
        <v>283.5</v>
      </c>
      <c r="J59" s="258">
        <v>73.62</v>
      </c>
      <c r="K59" s="259">
        <f t="shared" si="12"/>
        <v>368.1</v>
      </c>
      <c r="L59" s="52"/>
      <c r="M59" s="53">
        <f t="shared" si="3"/>
        <v>0</v>
      </c>
    </row>
    <row r="60" spans="1:13" ht="20.25" customHeight="1" thickBot="1" x14ac:dyDescent="0.25">
      <c r="A60" s="183"/>
      <c r="B60" s="16"/>
      <c r="C60" s="185"/>
      <c r="D60" s="60"/>
      <c r="E60" s="60"/>
      <c r="F60" s="43"/>
      <c r="G60" s="29"/>
      <c r="H60" s="84">
        <v>60.1</v>
      </c>
      <c r="I60" s="92">
        <f>SUM(D59*H60)</f>
        <v>300.5</v>
      </c>
      <c r="J60" s="255"/>
      <c r="K60" s="257"/>
      <c r="L60" s="45"/>
      <c r="M60" s="41"/>
    </row>
    <row r="61" spans="1:13" ht="20.25" customHeight="1" thickBot="1" x14ac:dyDescent="0.25">
      <c r="A61" s="182">
        <v>24</v>
      </c>
      <c r="B61" s="106"/>
      <c r="C61" s="186" t="s">
        <v>37</v>
      </c>
      <c r="D61" s="61">
        <v>5</v>
      </c>
      <c r="E61" s="62" t="s">
        <v>129</v>
      </c>
      <c r="F61" s="54">
        <v>75.31</v>
      </c>
      <c r="G61" s="55">
        <f t="shared" si="0"/>
        <v>376.55</v>
      </c>
      <c r="H61" s="76">
        <v>76.55</v>
      </c>
      <c r="I61" s="94">
        <f t="shared" si="1"/>
        <v>382.75</v>
      </c>
      <c r="J61" s="258">
        <v>99.4</v>
      </c>
      <c r="K61" s="259">
        <f t="shared" si="12"/>
        <v>497</v>
      </c>
      <c r="L61" s="52"/>
      <c r="M61" s="53">
        <f t="shared" si="3"/>
        <v>0</v>
      </c>
    </row>
    <row r="62" spans="1:13" ht="20.25" customHeight="1" thickBot="1" x14ac:dyDescent="0.25">
      <c r="A62" s="183"/>
      <c r="B62" s="16"/>
      <c r="C62" s="185"/>
      <c r="D62" s="60"/>
      <c r="E62" s="60"/>
      <c r="F62" s="43"/>
      <c r="G62" s="29"/>
      <c r="H62" s="84">
        <v>81.14</v>
      </c>
      <c r="I62" s="92">
        <f>SUM(D61*H62)</f>
        <v>405.7</v>
      </c>
      <c r="J62" s="255"/>
      <c r="K62" s="257"/>
      <c r="L62" s="45"/>
      <c r="M62" s="41"/>
    </row>
    <row r="63" spans="1:13" ht="20.25" customHeight="1" thickBot="1" x14ac:dyDescent="0.25">
      <c r="A63" s="182">
        <v>25</v>
      </c>
      <c r="B63" s="106"/>
      <c r="C63" s="186" t="s">
        <v>36</v>
      </c>
      <c r="D63" s="61">
        <v>5</v>
      </c>
      <c r="E63" s="62" t="s">
        <v>129</v>
      </c>
      <c r="F63" s="54">
        <v>21.3</v>
      </c>
      <c r="G63" s="55">
        <f t="shared" si="0"/>
        <v>106.5</v>
      </c>
      <c r="H63" s="76">
        <v>21.65</v>
      </c>
      <c r="I63" s="94">
        <f t="shared" si="1"/>
        <v>108.25</v>
      </c>
      <c r="J63" s="258">
        <v>28.11</v>
      </c>
      <c r="K63" s="259">
        <f t="shared" si="12"/>
        <v>140.55000000000001</v>
      </c>
      <c r="L63" s="52"/>
      <c r="M63" s="53">
        <f t="shared" si="3"/>
        <v>0</v>
      </c>
    </row>
    <row r="64" spans="1:13" ht="20.25" customHeight="1" thickBot="1" x14ac:dyDescent="0.25">
      <c r="A64" s="183"/>
      <c r="B64" s="16"/>
      <c r="C64" s="185"/>
      <c r="D64" s="60"/>
      <c r="E64" s="60"/>
      <c r="F64" s="43"/>
      <c r="G64" s="29"/>
      <c r="H64" s="84">
        <v>22.95</v>
      </c>
      <c r="I64" s="92">
        <f>SUM(D63*H64)</f>
        <v>114.75</v>
      </c>
      <c r="J64" s="255"/>
      <c r="K64" s="257"/>
      <c r="L64" s="45"/>
      <c r="M64" s="41"/>
    </row>
    <row r="65" spans="1:13" ht="20.25" customHeight="1" thickBot="1" x14ac:dyDescent="0.25">
      <c r="A65" s="182">
        <v>26</v>
      </c>
      <c r="B65" s="16"/>
      <c r="C65" s="186" t="s">
        <v>35</v>
      </c>
      <c r="D65" s="61">
        <v>10</v>
      </c>
      <c r="E65" s="62" t="s">
        <v>129</v>
      </c>
      <c r="F65" s="54">
        <v>36.15</v>
      </c>
      <c r="G65" s="55">
        <f t="shared" si="0"/>
        <v>361.5</v>
      </c>
      <c r="H65" s="76">
        <v>36.74</v>
      </c>
      <c r="I65" s="94">
        <f t="shared" si="1"/>
        <v>367.40000000000003</v>
      </c>
      <c r="J65" s="258">
        <v>47.7</v>
      </c>
      <c r="K65" s="260">
        <f t="shared" si="12"/>
        <v>477</v>
      </c>
      <c r="L65" s="52"/>
      <c r="M65" s="53">
        <f t="shared" si="3"/>
        <v>0</v>
      </c>
    </row>
    <row r="66" spans="1:13" ht="20.25" customHeight="1" thickBot="1" x14ac:dyDescent="0.25">
      <c r="A66" s="183"/>
      <c r="B66" s="16"/>
      <c r="C66" s="185"/>
      <c r="D66" s="60"/>
      <c r="E66" s="60"/>
      <c r="F66" s="43"/>
      <c r="G66" s="29"/>
      <c r="H66" s="82">
        <v>38.94</v>
      </c>
      <c r="I66" s="95">
        <f>SUM(D65*H66)</f>
        <v>389.4</v>
      </c>
      <c r="J66" s="255"/>
      <c r="K66" s="257"/>
      <c r="L66" s="45"/>
      <c r="M66" s="41"/>
    </row>
    <row r="67" spans="1:13" ht="20.25" customHeight="1" thickBot="1" x14ac:dyDescent="0.25">
      <c r="A67" s="246">
        <v>27</v>
      </c>
      <c r="B67" s="73"/>
      <c r="C67" s="248" t="s">
        <v>148</v>
      </c>
      <c r="D67" s="61">
        <v>75</v>
      </c>
      <c r="E67" s="62" t="s">
        <v>129</v>
      </c>
      <c r="F67" s="54">
        <v>19.61</v>
      </c>
      <c r="G67" s="55">
        <f t="shared" si="0"/>
        <v>1470.75</v>
      </c>
      <c r="H67" s="76">
        <v>20.03</v>
      </c>
      <c r="I67" s="94">
        <f t="shared" si="1"/>
        <v>1502.25</v>
      </c>
      <c r="J67" s="258">
        <v>26.01</v>
      </c>
      <c r="K67" s="259">
        <f t="shared" si="12"/>
        <v>1950.7500000000002</v>
      </c>
      <c r="L67" s="52"/>
      <c r="M67" s="53">
        <f t="shared" si="3"/>
        <v>0</v>
      </c>
    </row>
    <row r="68" spans="1:13" ht="20.25" customHeight="1" thickBot="1" x14ac:dyDescent="0.25">
      <c r="A68" s="247"/>
      <c r="B68" s="73"/>
      <c r="C68" s="249"/>
      <c r="D68" s="60"/>
      <c r="E68" s="60"/>
      <c r="F68" s="43"/>
      <c r="G68" s="29"/>
      <c r="H68" s="84">
        <v>21.23</v>
      </c>
      <c r="I68" s="92">
        <f>SUM(D67*H68)</f>
        <v>1592.25</v>
      </c>
      <c r="J68" s="255"/>
      <c r="K68" s="257"/>
      <c r="L68" s="45"/>
      <c r="M68" s="41"/>
    </row>
    <row r="69" spans="1:13" ht="20.25" customHeight="1" thickBot="1" x14ac:dyDescent="0.25">
      <c r="A69" s="182">
        <v>28</v>
      </c>
      <c r="B69" s="16"/>
      <c r="C69" s="186" t="s">
        <v>39</v>
      </c>
      <c r="D69" s="61">
        <v>5</v>
      </c>
      <c r="E69" s="62" t="s">
        <v>129</v>
      </c>
      <c r="F69" s="54">
        <v>11.97</v>
      </c>
      <c r="G69" s="55">
        <f t="shared" si="0"/>
        <v>59.85</v>
      </c>
      <c r="H69" s="75">
        <v>12.16</v>
      </c>
      <c r="I69" s="93">
        <f t="shared" si="1"/>
        <v>60.8</v>
      </c>
      <c r="J69" s="258">
        <v>15.79</v>
      </c>
      <c r="K69" s="260">
        <f t="shared" si="12"/>
        <v>78.949999999999989</v>
      </c>
      <c r="L69" s="52"/>
      <c r="M69" s="53">
        <f t="shared" si="3"/>
        <v>0</v>
      </c>
    </row>
    <row r="70" spans="1:13" ht="20.25" customHeight="1" thickBot="1" x14ac:dyDescent="0.25">
      <c r="A70" s="183"/>
      <c r="B70" s="16"/>
      <c r="C70" s="185"/>
      <c r="D70" s="60"/>
      <c r="E70" s="60"/>
      <c r="F70" s="43"/>
      <c r="G70" s="29"/>
      <c r="H70" s="84">
        <v>12.89</v>
      </c>
      <c r="I70" s="92">
        <f>SUM(D69*H70)</f>
        <v>64.45</v>
      </c>
      <c r="J70" s="255"/>
      <c r="K70" s="257"/>
      <c r="L70" s="45"/>
      <c r="M70" s="41"/>
    </row>
    <row r="71" spans="1:13" ht="20.25" customHeight="1" thickBot="1" x14ac:dyDescent="0.25">
      <c r="A71" s="182">
        <v>29</v>
      </c>
      <c r="B71" s="16"/>
      <c r="C71" s="186" t="s">
        <v>40</v>
      </c>
      <c r="D71" s="61">
        <v>5</v>
      </c>
      <c r="E71" s="62" t="s">
        <v>129</v>
      </c>
      <c r="F71" s="54">
        <v>28.48</v>
      </c>
      <c r="G71" s="55">
        <f t="shared" si="0"/>
        <v>142.4</v>
      </c>
      <c r="H71" s="75">
        <v>28.95</v>
      </c>
      <c r="I71" s="93">
        <f t="shared" si="1"/>
        <v>144.75</v>
      </c>
      <c r="J71" s="258">
        <v>37.6</v>
      </c>
      <c r="K71" s="260">
        <f t="shared" si="12"/>
        <v>188</v>
      </c>
      <c r="L71" s="52"/>
      <c r="M71" s="53">
        <f t="shared" si="3"/>
        <v>0</v>
      </c>
    </row>
    <row r="72" spans="1:13" ht="20.25" customHeight="1" thickBot="1" x14ac:dyDescent="0.25">
      <c r="A72" s="183"/>
      <c r="B72" s="16"/>
      <c r="C72" s="185"/>
      <c r="D72" s="60"/>
      <c r="E72" s="60"/>
      <c r="F72" s="43"/>
      <c r="G72" s="29"/>
      <c r="H72" s="84">
        <v>30.69</v>
      </c>
      <c r="I72" s="92">
        <f>SUM(D71*H72)</f>
        <v>153.45000000000002</v>
      </c>
      <c r="J72" s="255"/>
      <c r="K72" s="257"/>
      <c r="L72" s="45"/>
      <c r="M72" s="41"/>
    </row>
    <row r="73" spans="1:13" ht="20.25" customHeight="1" thickBot="1" x14ac:dyDescent="0.25">
      <c r="A73" s="182">
        <v>30</v>
      </c>
      <c r="B73" s="16"/>
      <c r="C73" s="186" t="s">
        <v>41</v>
      </c>
      <c r="D73" s="61">
        <v>5</v>
      </c>
      <c r="E73" s="62" t="s">
        <v>129</v>
      </c>
      <c r="F73" s="54">
        <v>12.59</v>
      </c>
      <c r="G73" s="55">
        <f t="shared" si="0"/>
        <v>62.95</v>
      </c>
      <c r="H73" s="75">
        <v>12.79</v>
      </c>
      <c r="I73" s="94">
        <f t="shared" si="1"/>
        <v>63.949999999999996</v>
      </c>
      <c r="J73" s="258">
        <v>16.61</v>
      </c>
      <c r="K73" s="260">
        <f t="shared" si="12"/>
        <v>83.05</v>
      </c>
      <c r="L73" s="52"/>
      <c r="M73" s="53">
        <f t="shared" si="3"/>
        <v>0</v>
      </c>
    </row>
    <row r="74" spans="1:13" ht="20.25" customHeight="1" thickBot="1" x14ac:dyDescent="0.25">
      <c r="A74" s="183"/>
      <c r="B74" s="16"/>
      <c r="C74" s="185"/>
      <c r="D74" s="60"/>
      <c r="E74" s="60"/>
      <c r="F74" s="43"/>
      <c r="G74" s="29"/>
      <c r="H74" s="84">
        <v>13.56</v>
      </c>
      <c r="I74" s="92">
        <f>SUM(D73*H74)</f>
        <v>67.8</v>
      </c>
      <c r="J74" s="255"/>
      <c r="K74" s="257"/>
      <c r="L74" s="45"/>
      <c r="M74" s="41"/>
    </row>
    <row r="75" spans="1:13" ht="20.25" customHeight="1" thickBot="1" x14ac:dyDescent="0.25">
      <c r="A75" s="182">
        <v>31</v>
      </c>
      <c r="B75" s="16"/>
      <c r="C75" s="186" t="s">
        <v>42</v>
      </c>
      <c r="D75" s="61">
        <v>10</v>
      </c>
      <c r="E75" s="62" t="s">
        <v>129</v>
      </c>
      <c r="F75" s="54">
        <v>17.09</v>
      </c>
      <c r="G75" s="55">
        <f t="shared" si="0"/>
        <v>170.9</v>
      </c>
      <c r="H75" s="75">
        <v>17.36</v>
      </c>
      <c r="I75" s="93">
        <f t="shared" si="1"/>
        <v>173.6</v>
      </c>
      <c r="J75" s="258">
        <v>22.54</v>
      </c>
      <c r="K75" s="260">
        <f t="shared" si="12"/>
        <v>225.39999999999998</v>
      </c>
      <c r="L75" s="52"/>
      <c r="M75" s="53">
        <f t="shared" si="3"/>
        <v>0</v>
      </c>
    </row>
    <row r="76" spans="1:13" ht="20.25" customHeight="1" thickBot="1" x14ac:dyDescent="0.25">
      <c r="A76" s="183"/>
      <c r="B76" s="16"/>
      <c r="C76" s="185"/>
      <c r="D76" s="60"/>
      <c r="E76" s="60"/>
      <c r="F76" s="43"/>
      <c r="G76" s="29"/>
      <c r="H76" s="84">
        <v>18.399999999999999</v>
      </c>
      <c r="I76" s="92">
        <f>SUM(D75*H76)</f>
        <v>184</v>
      </c>
      <c r="J76" s="255"/>
      <c r="K76" s="257"/>
      <c r="L76" s="45"/>
      <c r="M76" s="41"/>
    </row>
    <row r="77" spans="1:13" ht="20.25" customHeight="1" thickBot="1" x14ac:dyDescent="0.25">
      <c r="A77" s="245">
        <v>32</v>
      </c>
      <c r="B77" s="16"/>
      <c r="C77" s="186" t="s">
        <v>43</v>
      </c>
      <c r="D77" s="61">
        <v>5</v>
      </c>
      <c r="E77" s="62" t="s">
        <v>129</v>
      </c>
      <c r="F77" s="54">
        <v>49.67</v>
      </c>
      <c r="G77" s="55">
        <f t="shared" si="0"/>
        <v>248.35000000000002</v>
      </c>
      <c r="H77" s="75">
        <v>50.48</v>
      </c>
      <c r="I77" s="93">
        <f t="shared" si="1"/>
        <v>252.39999999999998</v>
      </c>
      <c r="J77" s="258">
        <v>65.55</v>
      </c>
      <c r="K77" s="260">
        <f t="shared" si="12"/>
        <v>327.75</v>
      </c>
      <c r="L77" s="52"/>
      <c r="M77" s="53">
        <f t="shared" si="3"/>
        <v>0</v>
      </c>
    </row>
    <row r="78" spans="1:13" ht="20.25" customHeight="1" thickBot="1" x14ac:dyDescent="0.25">
      <c r="A78" s="179"/>
      <c r="B78" s="16"/>
      <c r="C78" s="185"/>
      <c r="D78" s="60"/>
      <c r="E78" s="60"/>
      <c r="F78" s="43"/>
      <c r="G78" s="29"/>
      <c r="H78" s="84">
        <v>53.51</v>
      </c>
      <c r="I78" s="92">
        <f>SUM(D77*H78)</f>
        <v>267.55</v>
      </c>
      <c r="J78" s="255"/>
      <c r="K78" s="257"/>
      <c r="L78" s="45"/>
      <c r="M78" s="41"/>
    </row>
    <row r="79" spans="1:13" ht="20.25" customHeight="1" thickBot="1" x14ac:dyDescent="0.25">
      <c r="A79" s="182">
        <v>33</v>
      </c>
      <c r="B79" s="16"/>
      <c r="C79" s="186" t="s">
        <v>44</v>
      </c>
      <c r="D79" s="61">
        <v>5</v>
      </c>
      <c r="E79" s="62" t="s">
        <v>129</v>
      </c>
      <c r="F79" s="54">
        <v>59.14</v>
      </c>
      <c r="G79" s="55">
        <f t="shared" ref="G79:G141" si="13">SUM(D79*F79)</f>
        <v>295.7</v>
      </c>
      <c r="H79" s="75">
        <v>60.11</v>
      </c>
      <c r="I79" s="94">
        <f t="shared" ref="I79:I141" si="14">SUM(D79*H79)</f>
        <v>300.55</v>
      </c>
      <c r="J79" s="258">
        <v>78.06</v>
      </c>
      <c r="K79" s="260">
        <f t="shared" si="12"/>
        <v>390.3</v>
      </c>
      <c r="L79" s="52"/>
      <c r="M79" s="53">
        <f t="shared" ref="M79:M141" si="15">SUM(D79*L79)</f>
        <v>0</v>
      </c>
    </row>
    <row r="80" spans="1:13" ht="20.25" customHeight="1" thickBot="1" x14ac:dyDescent="0.25">
      <c r="A80" s="183"/>
      <c r="B80" s="16"/>
      <c r="C80" s="185"/>
      <c r="D80" s="60"/>
      <c r="E80" s="60"/>
      <c r="F80" s="43"/>
      <c r="G80" s="29"/>
      <c r="H80" s="84">
        <v>63.72</v>
      </c>
      <c r="I80" s="92">
        <f>SUM(D79*H80)</f>
        <v>318.60000000000002</v>
      </c>
      <c r="J80" s="255"/>
      <c r="K80" s="257"/>
      <c r="L80" s="45"/>
      <c r="M80" s="41"/>
    </row>
    <row r="81" spans="1:13" ht="29.25" customHeight="1" thickBot="1" x14ac:dyDescent="0.25">
      <c r="A81" s="245">
        <v>34</v>
      </c>
      <c r="B81" s="106"/>
      <c r="C81" s="186" t="s">
        <v>45</v>
      </c>
      <c r="D81" s="61">
        <v>5</v>
      </c>
      <c r="E81" s="62" t="s">
        <v>129</v>
      </c>
      <c r="F81" s="54">
        <v>16.899999999999999</v>
      </c>
      <c r="G81" s="55">
        <f t="shared" si="13"/>
        <v>84.5</v>
      </c>
      <c r="H81" s="109">
        <v>17.18</v>
      </c>
      <c r="I81" s="94">
        <f t="shared" si="14"/>
        <v>85.9</v>
      </c>
      <c r="J81" s="258">
        <v>22.31</v>
      </c>
      <c r="K81" s="259">
        <f t="shared" si="12"/>
        <v>111.55</v>
      </c>
      <c r="L81" s="52"/>
      <c r="M81" s="53">
        <f t="shared" si="15"/>
        <v>0</v>
      </c>
    </row>
    <row r="82" spans="1:13" ht="26.25" customHeight="1" thickBot="1" x14ac:dyDescent="0.25">
      <c r="A82" s="179"/>
      <c r="B82" s="16"/>
      <c r="C82" s="185"/>
      <c r="D82" s="60"/>
      <c r="E82" s="60"/>
      <c r="F82" s="43"/>
      <c r="G82" s="29"/>
      <c r="H82" s="84">
        <v>18.21</v>
      </c>
      <c r="I82" s="92">
        <f>SUM(D81*H82)</f>
        <v>91.050000000000011</v>
      </c>
      <c r="J82" s="255"/>
      <c r="K82" s="257"/>
      <c r="L82" s="45"/>
      <c r="M82" s="41"/>
    </row>
    <row r="83" spans="1:13" ht="28.5" customHeight="1" thickBot="1" x14ac:dyDescent="0.25">
      <c r="A83" s="245">
        <v>35</v>
      </c>
      <c r="B83" s="106"/>
      <c r="C83" s="186" t="s">
        <v>46</v>
      </c>
      <c r="D83" s="61">
        <v>20</v>
      </c>
      <c r="E83" s="62" t="s">
        <v>129</v>
      </c>
      <c r="F83" s="54">
        <v>19.850000000000001</v>
      </c>
      <c r="G83" s="55">
        <f t="shared" si="13"/>
        <v>397</v>
      </c>
      <c r="H83" s="109">
        <v>20.18</v>
      </c>
      <c r="I83" s="94">
        <f t="shared" si="14"/>
        <v>403.6</v>
      </c>
      <c r="J83" s="258">
        <v>26.2</v>
      </c>
      <c r="K83" s="259">
        <f t="shared" si="12"/>
        <v>524</v>
      </c>
      <c r="L83" s="52"/>
      <c r="M83" s="53">
        <f t="shared" si="15"/>
        <v>0</v>
      </c>
    </row>
    <row r="84" spans="1:13" ht="24.75" customHeight="1" thickBot="1" x14ac:dyDescent="0.25">
      <c r="A84" s="179"/>
      <c r="B84" s="16"/>
      <c r="C84" s="185"/>
      <c r="D84" s="60"/>
      <c r="E84" s="60"/>
      <c r="F84" s="43"/>
      <c r="G84" s="29"/>
      <c r="H84" s="84">
        <v>21.39</v>
      </c>
      <c r="I84" s="92">
        <f>SUM(D83*H84)</f>
        <v>427.8</v>
      </c>
      <c r="J84" s="255"/>
      <c r="K84" s="257"/>
      <c r="L84" s="45"/>
      <c r="M84" s="41"/>
    </row>
    <row r="85" spans="1:13" ht="20.25" customHeight="1" thickBot="1" x14ac:dyDescent="0.25">
      <c r="A85" s="182">
        <v>36</v>
      </c>
      <c r="B85" s="16"/>
      <c r="C85" s="186" t="s">
        <v>47</v>
      </c>
      <c r="D85" s="61">
        <v>5</v>
      </c>
      <c r="E85" s="62" t="s">
        <v>129</v>
      </c>
      <c r="F85" s="54">
        <v>115.43</v>
      </c>
      <c r="G85" s="55">
        <f t="shared" si="13"/>
        <v>577.15000000000009</v>
      </c>
      <c r="H85" s="76">
        <v>117.33</v>
      </c>
      <c r="I85" s="94">
        <f t="shared" si="14"/>
        <v>586.65</v>
      </c>
      <c r="J85" s="258">
        <v>152.38999999999999</v>
      </c>
      <c r="K85" s="260">
        <f t="shared" si="12"/>
        <v>761.94999999999993</v>
      </c>
      <c r="L85" s="52"/>
      <c r="M85" s="53">
        <f t="shared" si="15"/>
        <v>0</v>
      </c>
    </row>
    <row r="86" spans="1:13" ht="20.25" customHeight="1" thickBot="1" x14ac:dyDescent="0.25">
      <c r="A86" s="183"/>
      <c r="B86" s="16"/>
      <c r="C86" s="185"/>
      <c r="D86" s="60"/>
      <c r="E86" s="60"/>
      <c r="F86" s="43"/>
      <c r="G86" s="29"/>
      <c r="H86" s="84">
        <v>124.4</v>
      </c>
      <c r="I86" s="92">
        <f>SUM(D85*H86)</f>
        <v>622</v>
      </c>
      <c r="J86" s="255"/>
      <c r="K86" s="257"/>
      <c r="L86" s="45"/>
      <c r="M86" s="41"/>
    </row>
    <row r="87" spans="1:13" ht="20.25" customHeight="1" thickBot="1" x14ac:dyDescent="0.25">
      <c r="A87" s="182">
        <v>37</v>
      </c>
      <c r="B87" s="16"/>
      <c r="C87" s="186" t="s">
        <v>48</v>
      </c>
      <c r="D87" s="61">
        <v>5</v>
      </c>
      <c r="E87" s="61" t="s">
        <v>129</v>
      </c>
      <c r="F87" s="54">
        <v>118.15</v>
      </c>
      <c r="G87" s="55">
        <f t="shared" si="13"/>
        <v>590.75</v>
      </c>
      <c r="H87" s="76">
        <v>120.09</v>
      </c>
      <c r="I87" s="93">
        <f t="shared" si="14"/>
        <v>600.45000000000005</v>
      </c>
      <c r="J87" s="258">
        <v>155.94</v>
      </c>
      <c r="K87" s="260">
        <f t="shared" si="12"/>
        <v>779.7</v>
      </c>
      <c r="L87" s="52"/>
      <c r="M87" s="53">
        <f t="shared" si="15"/>
        <v>0</v>
      </c>
    </row>
    <row r="88" spans="1:13" ht="20.25" customHeight="1" thickBot="1" x14ac:dyDescent="0.25">
      <c r="A88" s="183"/>
      <c r="B88" s="16"/>
      <c r="C88" s="185"/>
      <c r="D88" s="60"/>
      <c r="E88" s="63"/>
      <c r="F88" s="43"/>
      <c r="G88" s="29"/>
      <c r="H88" s="84">
        <v>127.3</v>
      </c>
      <c r="I88" s="92">
        <f>SUM(D87*H88)</f>
        <v>636.5</v>
      </c>
      <c r="J88" s="255"/>
      <c r="K88" s="257"/>
      <c r="L88" s="45"/>
      <c r="M88" s="41"/>
    </row>
    <row r="89" spans="1:13" ht="20.25" customHeight="1" thickBot="1" x14ac:dyDescent="0.25">
      <c r="A89" s="182">
        <v>38</v>
      </c>
      <c r="B89" s="16"/>
      <c r="C89" s="186" t="s">
        <v>49</v>
      </c>
      <c r="D89" s="61">
        <v>15</v>
      </c>
      <c r="E89" s="62" t="s">
        <v>129</v>
      </c>
      <c r="F89" s="54">
        <v>16.98</v>
      </c>
      <c r="G89" s="55">
        <f t="shared" si="13"/>
        <v>254.70000000000002</v>
      </c>
      <c r="H89" s="75">
        <v>17.25</v>
      </c>
      <c r="I89" s="93">
        <f t="shared" si="14"/>
        <v>258.75</v>
      </c>
      <c r="J89" s="258">
        <v>22.41</v>
      </c>
      <c r="K89" s="260">
        <f t="shared" si="12"/>
        <v>336.15</v>
      </c>
      <c r="L89" s="52"/>
      <c r="M89" s="53">
        <f t="shared" si="15"/>
        <v>0</v>
      </c>
    </row>
    <row r="90" spans="1:13" ht="20.25" customHeight="1" thickBot="1" x14ac:dyDescent="0.25">
      <c r="A90" s="183"/>
      <c r="B90" s="16"/>
      <c r="C90" s="185"/>
      <c r="D90" s="60"/>
      <c r="E90" s="60"/>
      <c r="F90" s="43"/>
      <c r="G90" s="29"/>
      <c r="H90" s="84">
        <v>18.29</v>
      </c>
      <c r="I90" s="92">
        <f>SUM(D89*H90)</f>
        <v>274.34999999999997</v>
      </c>
      <c r="J90" s="255"/>
      <c r="K90" s="257"/>
      <c r="L90" s="45"/>
      <c r="M90" s="41"/>
    </row>
    <row r="91" spans="1:13" ht="15.75" customHeight="1" thickBot="1" x14ac:dyDescent="0.25">
      <c r="A91" s="182">
        <v>39</v>
      </c>
      <c r="B91" s="106"/>
      <c r="C91" s="186" t="s">
        <v>50</v>
      </c>
      <c r="D91" s="61">
        <v>10</v>
      </c>
      <c r="E91" s="62" t="s">
        <v>129</v>
      </c>
      <c r="F91" s="54">
        <v>46.25</v>
      </c>
      <c r="G91" s="55">
        <f t="shared" si="13"/>
        <v>462.5</v>
      </c>
      <c r="H91" s="109">
        <v>47.01</v>
      </c>
      <c r="I91" s="94">
        <f t="shared" si="14"/>
        <v>470.09999999999997</v>
      </c>
      <c r="J91" s="258">
        <v>67.73</v>
      </c>
      <c r="K91" s="259">
        <f t="shared" si="12"/>
        <v>677.30000000000007</v>
      </c>
      <c r="L91" s="52"/>
      <c r="M91" s="53">
        <f t="shared" si="15"/>
        <v>0</v>
      </c>
    </row>
    <row r="92" spans="1:13" ht="15" customHeight="1" thickBot="1" x14ac:dyDescent="0.25">
      <c r="A92" s="183"/>
      <c r="B92" s="16"/>
      <c r="C92" s="185"/>
      <c r="D92" s="60"/>
      <c r="E92" s="60"/>
      <c r="F92" s="43"/>
      <c r="G92" s="29"/>
      <c r="H92" s="84">
        <v>55.29</v>
      </c>
      <c r="I92" s="92">
        <f>SUM(D91*H92)</f>
        <v>552.9</v>
      </c>
      <c r="J92" s="255"/>
      <c r="K92" s="257"/>
      <c r="L92" s="45"/>
      <c r="M92" s="41"/>
    </row>
    <row r="93" spans="1:13" ht="15" customHeight="1" thickBot="1" x14ac:dyDescent="0.25">
      <c r="A93" s="182">
        <v>40</v>
      </c>
      <c r="B93" s="16"/>
      <c r="C93" s="186" t="s">
        <v>51</v>
      </c>
      <c r="D93" s="61">
        <v>5</v>
      </c>
      <c r="E93" s="62" t="s">
        <v>129</v>
      </c>
      <c r="F93" s="54">
        <v>85.32</v>
      </c>
      <c r="G93" s="55">
        <f t="shared" si="13"/>
        <v>426.59999999999997</v>
      </c>
      <c r="H93" s="75">
        <v>73.31</v>
      </c>
      <c r="I93" s="93">
        <f t="shared" si="14"/>
        <v>366.55</v>
      </c>
      <c r="J93" s="258">
        <v>95.19</v>
      </c>
      <c r="K93" s="260">
        <f t="shared" si="12"/>
        <v>475.95</v>
      </c>
      <c r="L93" s="52"/>
      <c r="M93" s="53">
        <f t="shared" si="15"/>
        <v>0</v>
      </c>
    </row>
    <row r="94" spans="1:13" ht="15.75" customHeight="1" thickBot="1" x14ac:dyDescent="0.25">
      <c r="A94" s="183"/>
      <c r="B94" s="16"/>
      <c r="C94" s="185"/>
      <c r="D94" s="60"/>
      <c r="E94" s="60"/>
      <c r="F94" s="43"/>
      <c r="G94" s="29"/>
      <c r="H94" s="84">
        <v>77.709999999999994</v>
      </c>
      <c r="I94" s="92">
        <f>SUM(D93*H94)</f>
        <v>388.54999999999995</v>
      </c>
      <c r="J94" s="255"/>
      <c r="K94" s="257"/>
      <c r="L94" s="45"/>
      <c r="M94" s="41"/>
    </row>
    <row r="95" spans="1:13" ht="20.25" customHeight="1" thickBot="1" x14ac:dyDescent="0.25">
      <c r="A95" s="245">
        <v>41</v>
      </c>
      <c r="B95" s="16"/>
      <c r="C95" s="186" t="s">
        <v>52</v>
      </c>
      <c r="D95" s="61">
        <v>30</v>
      </c>
      <c r="E95" s="62" t="s">
        <v>129</v>
      </c>
      <c r="F95" s="54">
        <v>38.409999999999997</v>
      </c>
      <c r="G95" s="55">
        <f t="shared" si="13"/>
        <v>1152.3</v>
      </c>
      <c r="H95" s="75">
        <v>39.25</v>
      </c>
      <c r="I95" s="93">
        <f t="shared" si="14"/>
        <v>1177.5</v>
      </c>
      <c r="J95" s="258">
        <v>50.97</v>
      </c>
      <c r="K95" s="260">
        <f t="shared" si="12"/>
        <v>1529.1</v>
      </c>
      <c r="L95" s="52"/>
      <c r="M95" s="53">
        <f t="shared" si="15"/>
        <v>0</v>
      </c>
    </row>
    <row r="96" spans="1:13" ht="20.25" customHeight="1" thickBot="1" x14ac:dyDescent="0.25">
      <c r="A96" s="179"/>
      <c r="B96" s="16"/>
      <c r="C96" s="185"/>
      <c r="D96" s="60"/>
      <c r="E96" s="60"/>
      <c r="F96" s="43"/>
      <c r="G96" s="29"/>
      <c r="H96" s="84">
        <v>41.61</v>
      </c>
      <c r="I96" s="92">
        <f>SUM(D95*H96)</f>
        <v>1248.3</v>
      </c>
      <c r="J96" s="255"/>
      <c r="K96" s="257"/>
      <c r="L96" s="45"/>
      <c r="M96" s="41"/>
    </row>
    <row r="97" spans="1:13" ht="20.25" customHeight="1" thickBot="1" x14ac:dyDescent="0.25">
      <c r="A97" s="182">
        <v>42</v>
      </c>
      <c r="B97" s="16"/>
      <c r="C97" s="186" t="s">
        <v>53</v>
      </c>
      <c r="D97" s="61">
        <v>5</v>
      </c>
      <c r="E97" s="62" t="s">
        <v>129</v>
      </c>
      <c r="F97" s="54">
        <v>79.489999999999995</v>
      </c>
      <c r="G97" s="55">
        <f t="shared" si="13"/>
        <v>397.45</v>
      </c>
      <c r="H97" s="75">
        <v>80.790000000000006</v>
      </c>
      <c r="I97" s="94">
        <f t="shared" si="14"/>
        <v>403.95000000000005</v>
      </c>
      <c r="J97" s="258">
        <v>104.91</v>
      </c>
      <c r="K97" s="260">
        <f t="shared" ref="K97:K107" si="16">SUM(D97*J97)</f>
        <v>524.54999999999995</v>
      </c>
      <c r="L97" s="52"/>
      <c r="M97" s="53">
        <f t="shared" si="15"/>
        <v>0</v>
      </c>
    </row>
    <row r="98" spans="1:13" ht="20.25" customHeight="1" thickBot="1" x14ac:dyDescent="0.25">
      <c r="A98" s="183"/>
      <c r="B98" s="16"/>
      <c r="C98" s="185"/>
      <c r="D98" s="60"/>
      <c r="E98" s="60"/>
      <c r="F98" s="43"/>
      <c r="G98" s="29"/>
      <c r="H98" s="84">
        <v>85.64</v>
      </c>
      <c r="I98" s="92">
        <f>SUM(D97*H98)</f>
        <v>428.2</v>
      </c>
      <c r="J98" s="255"/>
      <c r="K98" s="257"/>
      <c r="L98" s="45"/>
      <c r="M98" s="41"/>
    </row>
    <row r="99" spans="1:13" ht="20.25" customHeight="1" thickBot="1" x14ac:dyDescent="0.25">
      <c r="A99" s="182">
        <v>43</v>
      </c>
      <c r="B99" s="16"/>
      <c r="C99" s="186" t="s">
        <v>54</v>
      </c>
      <c r="D99" s="61">
        <v>20</v>
      </c>
      <c r="E99" s="62" t="s">
        <v>129</v>
      </c>
      <c r="F99" s="54">
        <v>18.84</v>
      </c>
      <c r="G99" s="55">
        <f t="shared" si="13"/>
        <v>376.8</v>
      </c>
      <c r="H99" s="75">
        <v>19.14</v>
      </c>
      <c r="I99" s="93">
        <f t="shared" si="14"/>
        <v>382.8</v>
      </c>
      <c r="J99" s="258">
        <v>24.86</v>
      </c>
      <c r="K99" s="260">
        <f t="shared" si="16"/>
        <v>497.2</v>
      </c>
      <c r="L99" s="52"/>
      <c r="M99" s="53">
        <f t="shared" si="15"/>
        <v>0</v>
      </c>
    </row>
    <row r="100" spans="1:13" ht="20.25" customHeight="1" thickBot="1" x14ac:dyDescent="0.25">
      <c r="A100" s="183"/>
      <c r="B100" s="16"/>
      <c r="C100" s="185"/>
      <c r="D100" s="60"/>
      <c r="E100" s="60"/>
      <c r="F100" s="43"/>
      <c r="G100" s="29"/>
      <c r="H100" s="84">
        <v>20.29</v>
      </c>
      <c r="I100" s="92">
        <f>SUM(D99*H100)</f>
        <v>405.79999999999995</v>
      </c>
      <c r="J100" s="255"/>
      <c r="K100" s="257"/>
      <c r="L100" s="45"/>
      <c r="M100" s="41"/>
    </row>
    <row r="101" spans="1:13" ht="15" customHeight="1" thickBot="1" x14ac:dyDescent="0.25">
      <c r="A101" s="182">
        <v>44</v>
      </c>
      <c r="B101" s="16"/>
      <c r="C101" s="186" t="s">
        <v>55</v>
      </c>
      <c r="D101" s="61">
        <v>5</v>
      </c>
      <c r="E101" s="62" t="s">
        <v>129</v>
      </c>
      <c r="F101" s="54">
        <v>43.02</v>
      </c>
      <c r="G101" s="55">
        <f t="shared" si="13"/>
        <v>215.10000000000002</v>
      </c>
      <c r="H101" s="75">
        <v>30.12</v>
      </c>
      <c r="I101" s="94">
        <f t="shared" si="14"/>
        <v>150.6</v>
      </c>
      <c r="J101" s="258">
        <v>38.340000000000003</v>
      </c>
      <c r="K101" s="260">
        <f t="shared" si="16"/>
        <v>191.70000000000002</v>
      </c>
      <c r="L101" s="52"/>
      <c r="M101" s="53">
        <f t="shared" si="15"/>
        <v>0</v>
      </c>
    </row>
    <row r="102" spans="1:13" ht="15.75" customHeight="1" thickBot="1" x14ac:dyDescent="0.25">
      <c r="A102" s="183"/>
      <c r="B102" s="16"/>
      <c r="C102" s="185"/>
      <c r="D102" s="60"/>
      <c r="E102" s="60"/>
      <c r="F102" s="43"/>
      <c r="G102" s="29"/>
      <c r="H102" s="84">
        <v>31.3</v>
      </c>
      <c r="I102" s="92">
        <f>SUM(D101*H102)</f>
        <v>156.5</v>
      </c>
      <c r="J102" s="255"/>
      <c r="K102" s="257"/>
      <c r="L102" s="45"/>
      <c r="M102" s="41"/>
    </row>
    <row r="103" spans="1:13" ht="20.25" customHeight="1" thickBot="1" x14ac:dyDescent="0.25">
      <c r="A103" s="182">
        <v>45</v>
      </c>
      <c r="B103" s="16"/>
      <c r="C103" s="186" t="s">
        <v>56</v>
      </c>
      <c r="D103" s="61">
        <v>5</v>
      </c>
      <c r="E103" s="62" t="s">
        <v>129</v>
      </c>
      <c r="F103" s="54">
        <v>154.44</v>
      </c>
      <c r="G103" s="55">
        <f t="shared" si="13"/>
        <v>772.2</v>
      </c>
      <c r="H103" s="75">
        <v>157.82</v>
      </c>
      <c r="I103" s="94">
        <f t="shared" si="14"/>
        <v>789.09999999999991</v>
      </c>
      <c r="J103" s="258">
        <v>204.93</v>
      </c>
      <c r="K103" s="260">
        <f t="shared" si="16"/>
        <v>1024.6500000000001</v>
      </c>
      <c r="L103" s="52"/>
      <c r="M103" s="53">
        <f t="shared" si="15"/>
        <v>0</v>
      </c>
    </row>
    <row r="104" spans="1:13" ht="20.25" customHeight="1" thickBot="1" x14ac:dyDescent="0.25">
      <c r="A104" s="183"/>
      <c r="B104" s="16"/>
      <c r="C104" s="185"/>
      <c r="D104" s="60"/>
      <c r="E104" s="60"/>
      <c r="F104" s="43"/>
      <c r="G104" s="29"/>
      <c r="H104" s="84">
        <v>167.29</v>
      </c>
      <c r="I104" s="92">
        <f>SUM(D103*H104)</f>
        <v>836.44999999999993</v>
      </c>
      <c r="J104" s="255"/>
      <c r="K104" s="257"/>
      <c r="L104" s="45"/>
      <c r="M104" s="41"/>
    </row>
    <row r="105" spans="1:13" ht="20.25" customHeight="1" thickBot="1" x14ac:dyDescent="0.25">
      <c r="A105" s="182">
        <v>46</v>
      </c>
      <c r="B105" s="16"/>
      <c r="C105" s="186" t="s">
        <v>57</v>
      </c>
      <c r="D105" s="61">
        <v>5</v>
      </c>
      <c r="E105" s="62" t="s">
        <v>129</v>
      </c>
      <c r="F105" s="54">
        <v>214.71</v>
      </c>
      <c r="G105" s="55">
        <f t="shared" si="13"/>
        <v>1073.55</v>
      </c>
      <c r="H105" s="75">
        <v>219.43</v>
      </c>
      <c r="I105" s="94">
        <f t="shared" si="14"/>
        <v>1097.1500000000001</v>
      </c>
      <c r="J105" s="258">
        <v>284.89999999999998</v>
      </c>
      <c r="K105" s="260">
        <f t="shared" si="16"/>
        <v>1424.5</v>
      </c>
      <c r="L105" s="52"/>
      <c r="M105" s="53">
        <f t="shared" si="15"/>
        <v>0</v>
      </c>
    </row>
    <row r="106" spans="1:13" ht="20.25" customHeight="1" thickBot="1" x14ac:dyDescent="0.25">
      <c r="A106" s="183"/>
      <c r="B106" s="16"/>
      <c r="C106" s="185"/>
      <c r="D106" s="60"/>
      <c r="E106" s="60"/>
      <c r="F106" s="43"/>
      <c r="G106" s="29"/>
      <c r="H106" s="84">
        <v>232.57</v>
      </c>
      <c r="I106" s="92">
        <f>SUM(D105*H106)</f>
        <v>1162.8499999999999</v>
      </c>
      <c r="J106" s="255"/>
      <c r="K106" s="257"/>
      <c r="L106" s="45"/>
      <c r="M106" s="41"/>
    </row>
    <row r="107" spans="1:13" ht="20.25" customHeight="1" thickBot="1" x14ac:dyDescent="0.25">
      <c r="A107" s="182">
        <v>47</v>
      </c>
      <c r="B107" s="106"/>
      <c r="C107" s="186" t="s">
        <v>58</v>
      </c>
      <c r="D107" s="61">
        <v>5</v>
      </c>
      <c r="E107" s="62" t="s">
        <v>129</v>
      </c>
      <c r="F107" s="54">
        <v>265.93</v>
      </c>
      <c r="G107" s="55">
        <f t="shared" si="13"/>
        <v>1329.65</v>
      </c>
      <c r="H107" s="109">
        <v>271.77</v>
      </c>
      <c r="I107" s="94">
        <f t="shared" si="14"/>
        <v>1358.85</v>
      </c>
      <c r="J107" s="258">
        <v>352.9</v>
      </c>
      <c r="K107" s="259">
        <f t="shared" si="16"/>
        <v>1764.5</v>
      </c>
      <c r="L107" s="52"/>
      <c r="M107" s="53">
        <f t="shared" si="15"/>
        <v>0</v>
      </c>
    </row>
    <row r="108" spans="1:13" ht="20.25" customHeight="1" thickBot="1" x14ac:dyDescent="0.25">
      <c r="A108" s="183"/>
      <c r="B108" s="16"/>
      <c r="C108" s="185"/>
      <c r="D108" s="60"/>
      <c r="E108" s="60"/>
      <c r="F108" s="43"/>
      <c r="G108" s="29"/>
      <c r="H108" s="84">
        <v>288.08</v>
      </c>
      <c r="I108" s="92">
        <f>SUM(D107*H108)</f>
        <v>1440.3999999999999</v>
      </c>
      <c r="J108" s="255"/>
      <c r="K108" s="257"/>
      <c r="L108" s="45"/>
      <c r="M108" s="41"/>
    </row>
    <row r="109" spans="1:13" ht="20.25" customHeight="1" thickBot="1" x14ac:dyDescent="0.25">
      <c r="A109" s="245">
        <v>48</v>
      </c>
      <c r="B109" s="106"/>
      <c r="C109" s="186" t="s">
        <v>59</v>
      </c>
      <c r="D109" s="61">
        <v>5</v>
      </c>
      <c r="E109" s="62" t="s">
        <v>129</v>
      </c>
      <c r="F109" s="54">
        <v>113.21</v>
      </c>
      <c r="G109" s="55">
        <f t="shared" si="13"/>
        <v>566.04999999999995</v>
      </c>
      <c r="H109" s="109">
        <v>115.69</v>
      </c>
      <c r="I109" s="94">
        <f t="shared" si="14"/>
        <v>578.45000000000005</v>
      </c>
      <c r="J109" s="258">
        <v>150.22</v>
      </c>
      <c r="K109" s="259">
        <f t="shared" ref="K109:K135" si="17">SUM(D109*J109)</f>
        <v>751.1</v>
      </c>
      <c r="L109" s="52"/>
      <c r="M109" s="53">
        <f t="shared" si="15"/>
        <v>0</v>
      </c>
    </row>
    <row r="110" spans="1:13" ht="20.25" customHeight="1" thickBot="1" x14ac:dyDescent="0.25">
      <c r="A110" s="179"/>
      <c r="B110" s="16"/>
      <c r="C110" s="185"/>
      <c r="D110" s="60"/>
      <c r="E110" s="60"/>
      <c r="F110" s="43"/>
      <c r="G110" s="29"/>
      <c r="H110" s="84">
        <v>122.63</v>
      </c>
      <c r="I110" s="92">
        <f>SUM(D109*H110)</f>
        <v>613.15</v>
      </c>
      <c r="J110" s="255"/>
      <c r="K110" s="257"/>
      <c r="L110" s="45"/>
      <c r="M110" s="41"/>
    </row>
    <row r="111" spans="1:13" ht="20.25" customHeight="1" thickBot="1" x14ac:dyDescent="0.25">
      <c r="A111" s="182">
        <v>49</v>
      </c>
      <c r="B111" s="16"/>
      <c r="C111" s="186" t="s">
        <v>60</v>
      </c>
      <c r="D111" s="61">
        <v>5</v>
      </c>
      <c r="E111" s="62" t="s">
        <v>129</v>
      </c>
      <c r="F111" s="54">
        <v>187.25</v>
      </c>
      <c r="G111" s="55">
        <f t="shared" si="13"/>
        <v>936.25</v>
      </c>
      <c r="H111" s="75">
        <v>191.36</v>
      </c>
      <c r="I111" s="94">
        <f t="shared" si="14"/>
        <v>956.80000000000007</v>
      </c>
      <c r="J111" s="258">
        <v>248.48</v>
      </c>
      <c r="K111" s="259">
        <f t="shared" si="17"/>
        <v>1242.3999999999999</v>
      </c>
      <c r="L111" s="52"/>
      <c r="M111" s="53">
        <f t="shared" si="15"/>
        <v>0</v>
      </c>
    </row>
    <row r="112" spans="1:13" ht="20.25" customHeight="1" thickBot="1" x14ac:dyDescent="0.25">
      <c r="A112" s="183"/>
      <c r="B112" s="16"/>
      <c r="C112" s="185"/>
      <c r="D112" s="60"/>
      <c r="E112" s="60"/>
      <c r="F112" s="43"/>
      <c r="G112" s="29"/>
      <c r="H112" s="84">
        <v>202.84</v>
      </c>
      <c r="I112" s="92">
        <f>SUM(D111*H112)</f>
        <v>1014.2</v>
      </c>
      <c r="J112" s="255"/>
      <c r="K112" s="257"/>
      <c r="L112" s="45"/>
      <c r="M112" s="41"/>
    </row>
    <row r="113" spans="1:13" ht="15" customHeight="1" thickBot="1" x14ac:dyDescent="0.25">
      <c r="A113" s="182">
        <v>50</v>
      </c>
      <c r="B113" s="16"/>
      <c r="C113" s="186" t="s">
        <v>61</v>
      </c>
      <c r="D113" s="61">
        <v>5</v>
      </c>
      <c r="E113" s="62" t="s">
        <v>129</v>
      </c>
      <c r="F113" s="54">
        <v>48.64</v>
      </c>
      <c r="G113" s="55">
        <f t="shared" si="13"/>
        <v>243.2</v>
      </c>
      <c r="H113" s="75">
        <v>49.44</v>
      </c>
      <c r="I113" s="94">
        <f t="shared" si="14"/>
        <v>247.2</v>
      </c>
      <c r="J113" s="258">
        <v>64.2</v>
      </c>
      <c r="K113" s="260">
        <f t="shared" si="17"/>
        <v>321</v>
      </c>
      <c r="L113" s="52"/>
      <c r="M113" s="53">
        <f t="shared" si="15"/>
        <v>0</v>
      </c>
    </row>
    <row r="114" spans="1:13" ht="15.75" customHeight="1" thickBot="1" x14ac:dyDescent="0.25">
      <c r="A114" s="183"/>
      <c r="B114" s="16"/>
      <c r="C114" s="185"/>
      <c r="D114" s="60"/>
      <c r="E114" s="60"/>
      <c r="F114" s="43"/>
      <c r="G114" s="29"/>
      <c r="H114" s="84">
        <v>52.41</v>
      </c>
      <c r="I114" s="92">
        <f>SUM(D113*H114)</f>
        <v>262.04999999999995</v>
      </c>
      <c r="J114" s="255"/>
      <c r="K114" s="257"/>
      <c r="L114" s="45"/>
      <c r="M114" s="41"/>
    </row>
    <row r="115" spans="1:13" ht="15" customHeight="1" thickBot="1" x14ac:dyDescent="0.25">
      <c r="A115" s="182">
        <v>51</v>
      </c>
      <c r="B115" s="16"/>
      <c r="C115" s="186" t="s">
        <v>62</v>
      </c>
      <c r="D115" s="61">
        <v>5</v>
      </c>
      <c r="E115" s="62" t="s">
        <v>129</v>
      </c>
      <c r="F115" s="54">
        <v>70.69</v>
      </c>
      <c r="G115" s="55">
        <f t="shared" si="13"/>
        <v>353.45</v>
      </c>
      <c r="H115" s="75">
        <v>71.849999999999994</v>
      </c>
      <c r="I115" s="93">
        <f t="shared" si="14"/>
        <v>359.25</v>
      </c>
      <c r="J115" s="258">
        <v>93.3</v>
      </c>
      <c r="K115" s="260">
        <f t="shared" si="17"/>
        <v>466.5</v>
      </c>
      <c r="L115" s="52"/>
      <c r="M115" s="53">
        <f t="shared" si="15"/>
        <v>0</v>
      </c>
    </row>
    <row r="116" spans="1:13" ht="15.75" customHeight="1" thickBot="1" x14ac:dyDescent="0.25">
      <c r="A116" s="183"/>
      <c r="B116" s="16"/>
      <c r="C116" s="185"/>
      <c r="D116" s="60"/>
      <c r="E116" s="60"/>
      <c r="F116" s="43"/>
      <c r="G116" s="29"/>
      <c r="H116" s="84">
        <v>76.16</v>
      </c>
      <c r="I116" s="92">
        <f>SUM(D115*H116)</f>
        <v>380.79999999999995</v>
      </c>
      <c r="J116" s="255"/>
      <c r="K116" s="257"/>
      <c r="L116" s="45"/>
      <c r="M116" s="41"/>
    </row>
    <row r="117" spans="1:13" ht="15.75" customHeight="1" thickBot="1" x14ac:dyDescent="0.25">
      <c r="A117" s="182">
        <v>52</v>
      </c>
      <c r="B117" s="16"/>
      <c r="C117" s="186" t="s">
        <v>63</v>
      </c>
      <c r="D117" s="61">
        <v>5</v>
      </c>
      <c r="E117" s="62" t="s">
        <v>129</v>
      </c>
      <c r="F117" s="54">
        <v>130.04</v>
      </c>
      <c r="G117" s="55">
        <f t="shared" si="13"/>
        <v>650.19999999999993</v>
      </c>
      <c r="H117" s="75">
        <v>132.88999999999999</v>
      </c>
      <c r="I117" s="93">
        <f t="shared" si="14"/>
        <v>664.44999999999993</v>
      </c>
      <c r="J117" s="258">
        <v>172.55</v>
      </c>
      <c r="K117" s="260">
        <f t="shared" si="17"/>
        <v>862.75</v>
      </c>
      <c r="L117" s="52"/>
      <c r="M117" s="53">
        <f t="shared" si="15"/>
        <v>0</v>
      </c>
    </row>
    <row r="118" spans="1:13" ht="15" customHeight="1" thickBot="1" x14ac:dyDescent="0.25">
      <c r="A118" s="183"/>
      <c r="B118" s="16"/>
      <c r="C118" s="185"/>
      <c r="D118" s="60"/>
      <c r="E118" s="60"/>
      <c r="F118" s="43"/>
      <c r="G118" s="29"/>
      <c r="H118" s="84">
        <v>140.86000000000001</v>
      </c>
      <c r="I118" s="92">
        <f>SUM(D117*H118)</f>
        <v>704.30000000000007</v>
      </c>
      <c r="J118" s="255"/>
      <c r="K118" s="257"/>
      <c r="L118" s="45"/>
      <c r="M118" s="41"/>
    </row>
    <row r="119" spans="1:13" ht="20.25" customHeight="1" thickBot="1" x14ac:dyDescent="0.25">
      <c r="A119" s="182">
        <v>53</v>
      </c>
      <c r="B119" s="16"/>
      <c r="C119" s="186" t="s">
        <v>64</v>
      </c>
      <c r="D119" s="61">
        <v>5</v>
      </c>
      <c r="E119" s="62" t="s">
        <v>129</v>
      </c>
      <c r="F119" s="54">
        <v>162.54</v>
      </c>
      <c r="G119" s="55">
        <f t="shared" si="13"/>
        <v>812.69999999999993</v>
      </c>
      <c r="H119" s="75">
        <v>166.11</v>
      </c>
      <c r="I119" s="93">
        <f t="shared" si="14"/>
        <v>830.55000000000007</v>
      </c>
      <c r="J119" s="258">
        <v>215.7</v>
      </c>
      <c r="K119" s="260">
        <f t="shared" si="17"/>
        <v>1078.5</v>
      </c>
      <c r="L119" s="52"/>
      <c r="M119" s="53">
        <f t="shared" si="15"/>
        <v>0</v>
      </c>
    </row>
    <row r="120" spans="1:13" ht="20.25" customHeight="1" thickBot="1" x14ac:dyDescent="0.25">
      <c r="A120" s="183"/>
      <c r="B120" s="16"/>
      <c r="C120" s="185"/>
      <c r="D120" s="60"/>
      <c r="E120" s="60"/>
      <c r="F120" s="43"/>
      <c r="G120" s="29"/>
      <c r="H120" s="84">
        <v>176.08</v>
      </c>
      <c r="I120" s="92">
        <f>SUM(D119*H120)</f>
        <v>880.40000000000009</v>
      </c>
      <c r="J120" s="255"/>
      <c r="K120" s="257"/>
      <c r="L120" s="45"/>
      <c r="M120" s="41"/>
    </row>
    <row r="121" spans="1:13" ht="20.25" customHeight="1" thickBot="1" x14ac:dyDescent="0.25">
      <c r="A121" s="182">
        <v>54</v>
      </c>
      <c r="B121" s="16"/>
      <c r="C121" s="186" t="s">
        <v>65</v>
      </c>
      <c r="D121" s="61">
        <v>5</v>
      </c>
      <c r="E121" s="62" t="s">
        <v>129</v>
      </c>
      <c r="F121" s="54">
        <v>226.74</v>
      </c>
      <c r="G121" s="55">
        <f t="shared" si="13"/>
        <v>1133.7</v>
      </c>
      <c r="H121" s="75">
        <v>231.71</v>
      </c>
      <c r="I121" s="94">
        <f t="shared" si="14"/>
        <v>1158.55</v>
      </c>
      <c r="J121" s="258">
        <v>300.87</v>
      </c>
      <c r="K121" s="260">
        <f t="shared" si="17"/>
        <v>1504.35</v>
      </c>
      <c r="L121" s="52"/>
      <c r="M121" s="53">
        <f t="shared" si="15"/>
        <v>0</v>
      </c>
    </row>
    <row r="122" spans="1:13" ht="20.25" customHeight="1" thickBot="1" x14ac:dyDescent="0.25">
      <c r="A122" s="183"/>
      <c r="B122" s="16"/>
      <c r="C122" s="185"/>
      <c r="D122" s="60"/>
      <c r="E122" s="60"/>
      <c r="F122" s="43"/>
      <c r="G122" s="29"/>
      <c r="H122" s="84">
        <v>245.61</v>
      </c>
      <c r="I122" s="92">
        <f>SUM(D121*H122)</f>
        <v>1228.0500000000002</v>
      </c>
      <c r="J122" s="255"/>
      <c r="K122" s="257"/>
      <c r="L122" s="45"/>
      <c r="M122" s="41"/>
    </row>
    <row r="123" spans="1:13" ht="20.25" customHeight="1" thickBot="1" x14ac:dyDescent="0.25">
      <c r="A123" s="182">
        <v>55</v>
      </c>
      <c r="B123" s="106"/>
      <c r="C123" s="186" t="s">
        <v>66</v>
      </c>
      <c r="D123" s="61">
        <v>20</v>
      </c>
      <c r="E123" s="62" t="s">
        <v>129</v>
      </c>
      <c r="F123" s="54">
        <v>15.73</v>
      </c>
      <c r="G123" s="55">
        <f t="shared" si="13"/>
        <v>314.60000000000002</v>
      </c>
      <c r="H123" s="109">
        <v>15.99</v>
      </c>
      <c r="I123" s="94">
        <f t="shared" si="14"/>
        <v>319.8</v>
      </c>
      <c r="J123" s="258">
        <v>20.76</v>
      </c>
      <c r="K123" s="259">
        <f t="shared" si="17"/>
        <v>415.20000000000005</v>
      </c>
      <c r="L123" s="52"/>
      <c r="M123" s="53">
        <f t="shared" si="15"/>
        <v>0</v>
      </c>
    </row>
    <row r="124" spans="1:13" ht="20.25" customHeight="1" thickBot="1" x14ac:dyDescent="0.25">
      <c r="A124" s="183"/>
      <c r="B124" s="16"/>
      <c r="C124" s="185"/>
      <c r="D124" s="60"/>
      <c r="E124" s="60"/>
      <c r="F124" s="43"/>
      <c r="G124" s="29"/>
      <c r="H124" s="84">
        <v>16.95</v>
      </c>
      <c r="I124" s="92">
        <f>SUM(D123*H124)</f>
        <v>339</v>
      </c>
      <c r="J124" s="255"/>
      <c r="K124" s="257"/>
      <c r="L124" s="45"/>
      <c r="M124" s="41"/>
    </row>
    <row r="125" spans="1:13" ht="20.25" customHeight="1" thickBot="1" x14ac:dyDescent="0.25">
      <c r="A125" s="182">
        <v>56</v>
      </c>
      <c r="B125" s="16"/>
      <c r="C125" s="186" t="s">
        <v>67</v>
      </c>
      <c r="D125" s="61">
        <v>5</v>
      </c>
      <c r="E125" s="62" t="s">
        <v>129</v>
      </c>
      <c r="F125" s="54">
        <v>24.28</v>
      </c>
      <c r="G125" s="55">
        <f t="shared" si="13"/>
        <v>121.4</v>
      </c>
      <c r="H125" s="75">
        <v>24.67</v>
      </c>
      <c r="I125" s="93">
        <f t="shared" si="14"/>
        <v>123.35000000000001</v>
      </c>
      <c r="J125" s="258">
        <v>32.03</v>
      </c>
      <c r="K125" s="260">
        <f t="shared" si="17"/>
        <v>160.15</v>
      </c>
      <c r="L125" s="52"/>
      <c r="M125" s="53">
        <f t="shared" si="15"/>
        <v>0</v>
      </c>
    </row>
    <row r="126" spans="1:13" ht="20.25" customHeight="1" thickBot="1" x14ac:dyDescent="0.25">
      <c r="A126" s="183"/>
      <c r="B126" s="16"/>
      <c r="C126" s="185"/>
      <c r="D126" s="60"/>
      <c r="E126" s="60"/>
      <c r="F126" s="43"/>
      <c r="G126" s="29"/>
      <c r="H126" s="84">
        <v>26.15</v>
      </c>
      <c r="I126" s="92">
        <f>SUM(D125*H126)</f>
        <v>130.75</v>
      </c>
      <c r="J126" s="255"/>
      <c r="K126" s="257"/>
      <c r="L126" s="45"/>
      <c r="M126" s="41"/>
    </row>
    <row r="127" spans="1:13" ht="20.25" customHeight="1" thickBot="1" x14ac:dyDescent="0.25">
      <c r="A127" s="182">
        <v>57</v>
      </c>
      <c r="B127" s="16"/>
      <c r="C127" s="186" t="s">
        <v>68</v>
      </c>
      <c r="D127" s="61">
        <v>5</v>
      </c>
      <c r="E127" s="62" t="s">
        <v>129</v>
      </c>
      <c r="F127" s="54">
        <v>81.22</v>
      </c>
      <c r="G127" s="55">
        <f t="shared" si="13"/>
        <v>406.1</v>
      </c>
      <c r="H127" s="75">
        <v>82.55</v>
      </c>
      <c r="I127" s="93">
        <f t="shared" si="14"/>
        <v>412.75</v>
      </c>
      <c r="J127" s="258">
        <v>107.19</v>
      </c>
      <c r="K127" s="260">
        <f t="shared" si="17"/>
        <v>535.95000000000005</v>
      </c>
      <c r="L127" s="52"/>
      <c r="M127" s="53">
        <f t="shared" si="15"/>
        <v>0</v>
      </c>
    </row>
    <row r="128" spans="1:13" ht="20.25" customHeight="1" thickBot="1" x14ac:dyDescent="0.25">
      <c r="A128" s="183"/>
      <c r="B128" s="16"/>
      <c r="C128" s="185"/>
      <c r="D128" s="60"/>
      <c r="E128" s="60"/>
      <c r="F128" s="43"/>
      <c r="G128" s="29"/>
      <c r="H128" s="84">
        <v>87.5</v>
      </c>
      <c r="I128" s="92">
        <f>SUM(D127*H128)</f>
        <v>437.5</v>
      </c>
      <c r="J128" s="255"/>
      <c r="K128" s="257"/>
      <c r="L128" s="45"/>
      <c r="M128" s="41"/>
    </row>
    <row r="129" spans="1:14" ht="20.25" customHeight="1" thickBot="1" x14ac:dyDescent="0.25">
      <c r="A129" s="245" t="s">
        <v>70</v>
      </c>
      <c r="B129" s="16"/>
      <c r="C129" s="186" t="s">
        <v>69</v>
      </c>
      <c r="D129" s="61">
        <v>250</v>
      </c>
      <c r="E129" s="62" t="s">
        <v>129</v>
      </c>
      <c r="F129" s="54">
        <v>45.68</v>
      </c>
      <c r="G129" s="55">
        <f t="shared" si="13"/>
        <v>11420</v>
      </c>
      <c r="H129" s="75">
        <v>47.18</v>
      </c>
      <c r="I129" s="93">
        <f t="shared" si="14"/>
        <v>11795</v>
      </c>
      <c r="J129" s="258">
        <v>61.26</v>
      </c>
      <c r="K129" s="260">
        <f t="shared" si="17"/>
        <v>15315</v>
      </c>
      <c r="L129" s="52"/>
      <c r="M129" s="53">
        <f t="shared" si="15"/>
        <v>0</v>
      </c>
    </row>
    <row r="130" spans="1:14" ht="20.25" customHeight="1" thickBot="1" x14ac:dyDescent="0.25">
      <c r="A130" s="179"/>
      <c r="B130" s="16"/>
      <c r="C130" s="185"/>
      <c r="D130" s="60"/>
      <c r="E130" s="60"/>
      <c r="F130" s="43"/>
      <c r="G130" s="29"/>
      <c r="H130" s="82">
        <v>50.01</v>
      </c>
      <c r="I130" s="95">
        <f>SUM(D129*H130)</f>
        <v>12502.5</v>
      </c>
      <c r="J130" s="255"/>
      <c r="K130" s="257"/>
      <c r="L130" s="45"/>
      <c r="M130" s="41"/>
    </row>
    <row r="131" spans="1:14" ht="28.5" customHeight="1" thickBot="1" x14ac:dyDescent="0.25">
      <c r="A131" s="245">
        <v>59</v>
      </c>
      <c r="B131" s="16"/>
      <c r="C131" s="186" t="s">
        <v>71</v>
      </c>
      <c r="D131" s="61">
        <v>25</v>
      </c>
      <c r="E131" s="62" t="s">
        <v>129</v>
      </c>
      <c r="F131" s="54">
        <v>40.869999999999997</v>
      </c>
      <c r="G131" s="55">
        <f t="shared" si="13"/>
        <v>1021.7499999999999</v>
      </c>
      <c r="H131" s="76">
        <v>41.76</v>
      </c>
      <c r="I131" s="94">
        <f t="shared" si="14"/>
        <v>1044</v>
      </c>
      <c r="J131" s="258">
        <v>54.23</v>
      </c>
      <c r="K131" s="260">
        <f t="shared" si="17"/>
        <v>1355.75</v>
      </c>
      <c r="L131" s="52"/>
      <c r="M131" s="53">
        <f t="shared" si="15"/>
        <v>0</v>
      </c>
    </row>
    <row r="132" spans="1:14" ht="24.75" customHeight="1" thickBot="1" x14ac:dyDescent="0.25">
      <c r="A132" s="179"/>
      <c r="B132" s="16"/>
      <c r="C132" s="185"/>
      <c r="D132" s="60"/>
      <c r="E132" s="60"/>
      <c r="F132" s="43"/>
      <c r="G132" s="29"/>
      <c r="H132" s="84">
        <v>44.27</v>
      </c>
      <c r="I132" s="92">
        <f>SUM(D131*H132)</f>
        <v>1106.75</v>
      </c>
      <c r="J132" s="255"/>
      <c r="K132" s="257"/>
      <c r="L132" s="45"/>
      <c r="M132" s="41"/>
    </row>
    <row r="133" spans="1:14" ht="20.25" customHeight="1" thickBot="1" x14ac:dyDescent="0.25">
      <c r="A133" s="182">
        <v>60</v>
      </c>
      <c r="B133" s="16"/>
      <c r="C133" s="186" t="s">
        <v>72</v>
      </c>
      <c r="D133" s="61">
        <v>5</v>
      </c>
      <c r="E133" s="62" t="s">
        <v>129</v>
      </c>
      <c r="F133" s="54">
        <v>70.52</v>
      </c>
      <c r="G133" s="55">
        <f t="shared" si="13"/>
        <v>352.59999999999997</v>
      </c>
      <c r="H133" s="75">
        <v>71.680000000000007</v>
      </c>
      <c r="I133" s="94">
        <f t="shared" si="14"/>
        <v>358.40000000000003</v>
      </c>
      <c r="J133" s="258">
        <v>93.04</v>
      </c>
      <c r="K133" s="260">
        <f t="shared" si="17"/>
        <v>465.20000000000005</v>
      </c>
      <c r="L133" s="52"/>
      <c r="M133" s="53">
        <f t="shared" si="15"/>
        <v>0</v>
      </c>
    </row>
    <row r="134" spans="1:14" ht="20.25" customHeight="1" thickBot="1" x14ac:dyDescent="0.25">
      <c r="A134" s="183"/>
      <c r="B134" s="16"/>
      <c r="C134" s="185"/>
      <c r="D134" s="60"/>
      <c r="E134" s="60"/>
      <c r="F134" s="43"/>
      <c r="G134" s="29"/>
      <c r="H134" s="84">
        <v>75.95</v>
      </c>
      <c r="I134" s="92">
        <f>SUM(D133*H134)</f>
        <v>379.75</v>
      </c>
      <c r="J134" s="255"/>
      <c r="K134" s="257"/>
      <c r="L134" s="45"/>
      <c r="M134" s="41"/>
    </row>
    <row r="135" spans="1:14" ht="20.25" customHeight="1" thickBot="1" x14ac:dyDescent="0.25">
      <c r="A135" s="182">
        <v>61</v>
      </c>
      <c r="B135" s="106"/>
      <c r="C135" s="186" t="s">
        <v>73</v>
      </c>
      <c r="D135" s="61">
        <v>5</v>
      </c>
      <c r="E135" s="62" t="s">
        <v>129</v>
      </c>
      <c r="F135" s="54">
        <v>106.66</v>
      </c>
      <c r="G135" s="55">
        <f t="shared" si="13"/>
        <v>533.29999999999995</v>
      </c>
      <c r="H135" s="76">
        <v>108.42</v>
      </c>
      <c r="I135" s="94">
        <f t="shared" si="14"/>
        <v>542.1</v>
      </c>
      <c r="J135" s="258">
        <v>140.78</v>
      </c>
      <c r="K135" s="259">
        <f t="shared" si="17"/>
        <v>703.9</v>
      </c>
      <c r="L135" s="52"/>
      <c r="M135" s="53">
        <f t="shared" si="15"/>
        <v>0</v>
      </c>
    </row>
    <row r="136" spans="1:14" ht="20.25" customHeight="1" thickBot="1" x14ac:dyDescent="0.25">
      <c r="A136" s="183"/>
      <c r="B136" s="16"/>
      <c r="C136" s="185"/>
      <c r="D136" s="60"/>
      <c r="E136" s="60"/>
      <c r="F136" s="43"/>
      <c r="G136" s="29"/>
      <c r="H136" s="84">
        <v>114.92</v>
      </c>
      <c r="I136" s="92">
        <f>SUM(D135*H136)</f>
        <v>574.6</v>
      </c>
      <c r="J136" s="255"/>
      <c r="K136" s="257"/>
      <c r="L136" s="45"/>
      <c r="M136" s="41"/>
    </row>
    <row r="137" spans="1:14" ht="38.25" customHeight="1" thickBot="1" x14ac:dyDescent="0.25">
      <c r="A137" s="182">
        <v>62</v>
      </c>
      <c r="B137" s="106"/>
      <c r="C137" s="186" t="s">
        <v>74</v>
      </c>
      <c r="D137" s="61">
        <v>5</v>
      </c>
      <c r="E137" s="62" t="s">
        <v>129</v>
      </c>
      <c r="F137" s="54">
        <v>875.32</v>
      </c>
      <c r="G137" s="55">
        <f t="shared" si="13"/>
        <v>4376.6000000000004</v>
      </c>
      <c r="H137" s="76">
        <v>899.36</v>
      </c>
      <c r="I137" s="96">
        <f t="shared" si="14"/>
        <v>4496.8</v>
      </c>
      <c r="J137" s="258">
        <v>1167.82</v>
      </c>
      <c r="K137" s="259">
        <f t="shared" ref="K137:K151" si="18">SUM(D137*J137)</f>
        <v>5839.0999999999995</v>
      </c>
      <c r="L137" s="52"/>
      <c r="M137" s="53">
        <f t="shared" si="15"/>
        <v>0</v>
      </c>
      <c r="N137" s="22"/>
    </row>
    <row r="138" spans="1:14" ht="36.75" customHeight="1" thickBot="1" x14ac:dyDescent="0.25">
      <c r="A138" s="183"/>
      <c r="B138" s="16"/>
      <c r="C138" s="185"/>
      <c r="D138" s="60"/>
      <c r="E138" s="60"/>
      <c r="F138" s="43"/>
      <c r="G138" s="29"/>
      <c r="H138" s="84">
        <v>953.32</v>
      </c>
      <c r="I138" s="92">
        <f>SUM(D137*H138)</f>
        <v>4766.6000000000004</v>
      </c>
      <c r="J138" s="255"/>
      <c r="K138" s="257"/>
      <c r="L138" s="45"/>
      <c r="M138" s="41"/>
    </row>
    <row r="139" spans="1:14" ht="31.5" customHeight="1" thickBot="1" x14ac:dyDescent="0.25">
      <c r="A139" s="182">
        <v>63</v>
      </c>
      <c r="B139" s="16"/>
      <c r="C139" s="186" t="s">
        <v>75</v>
      </c>
      <c r="D139" s="61">
        <v>5</v>
      </c>
      <c r="E139" s="61" t="s">
        <v>129</v>
      </c>
      <c r="F139" s="54">
        <v>837.87</v>
      </c>
      <c r="G139" s="55">
        <f t="shared" si="13"/>
        <v>4189.3500000000004</v>
      </c>
      <c r="H139" s="76">
        <v>860.88</v>
      </c>
      <c r="I139" s="97">
        <f t="shared" si="14"/>
        <v>4304.3999999999996</v>
      </c>
      <c r="J139" s="258">
        <v>1117.8499999999999</v>
      </c>
      <c r="K139" s="259">
        <f t="shared" si="18"/>
        <v>5589.25</v>
      </c>
      <c r="L139" s="52"/>
      <c r="M139" s="53">
        <f t="shared" si="15"/>
        <v>0</v>
      </c>
    </row>
    <row r="140" spans="1:14" ht="35.25" customHeight="1" thickBot="1" x14ac:dyDescent="0.25">
      <c r="A140" s="183"/>
      <c r="B140" s="16"/>
      <c r="C140" s="185"/>
      <c r="D140" s="60"/>
      <c r="E140" s="63"/>
      <c r="F140" s="43"/>
      <c r="G140" s="29"/>
      <c r="H140" s="82">
        <v>912.53</v>
      </c>
      <c r="I140" s="95">
        <f>SUM(D139*H140)</f>
        <v>4562.6499999999996</v>
      </c>
      <c r="J140" s="255"/>
      <c r="K140" s="257"/>
      <c r="L140" s="45"/>
      <c r="M140" s="41"/>
    </row>
    <row r="141" spans="1:14" ht="33" customHeight="1" thickBot="1" x14ac:dyDescent="0.25">
      <c r="A141" s="182">
        <v>64</v>
      </c>
      <c r="B141" s="16"/>
      <c r="C141" s="186" t="s">
        <v>76</v>
      </c>
      <c r="D141" s="61">
        <v>5</v>
      </c>
      <c r="E141" s="62" t="s">
        <v>129</v>
      </c>
      <c r="F141" s="54">
        <v>963.59</v>
      </c>
      <c r="G141" s="55">
        <f t="shared" si="13"/>
        <v>4817.95</v>
      </c>
      <c r="H141" s="76">
        <v>990.05</v>
      </c>
      <c r="I141" s="94">
        <f t="shared" si="14"/>
        <v>4950.25</v>
      </c>
      <c r="J141" s="258">
        <v>1285.58</v>
      </c>
      <c r="K141" s="260">
        <f t="shared" si="18"/>
        <v>6427.9</v>
      </c>
      <c r="L141" s="52"/>
      <c r="M141" s="53">
        <f t="shared" si="15"/>
        <v>0</v>
      </c>
      <c r="N141" s="22"/>
    </row>
    <row r="142" spans="1:14" ht="32.25" customHeight="1" thickBot="1" x14ac:dyDescent="0.25">
      <c r="A142" s="183"/>
      <c r="B142" s="16"/>
      <c r="C142" s="185"/>
      <c r="D142" s="60"/>
      <c r="E142" s="60"/>
      <c r="F142" s="43"/>
      <c r="G142" s="29"/>
      <c r="H142" s="82">
        <v>1049.45</v>
      </c>
      <c r="I142" s="95">
        <f>SUM(D141*H142)</f>
        <v>5247.25</v>
      </c>
      <c r="J142" s="255"/>
      <c r="K142" s="257"/>
      <c r="L142" s="45"/>
      <c r="M142" s="41"/>
    </row>
    <row r="143" spans="1:14" ht="45.75" customHeight="1" thickBot="1" x14ac:dyDescent="0.25">
      <c r="A143" s="182">
        <v>65</v>
      </c>
      <c r="B143" s="106"/>
      <c r="C143" s="186" t="s">
        <v>136</v>
      </c>
      <c r="D143" s="61">
        <v>5</v>
      </c>
      <c r="E143" s="61" t="s">
        <v>129</v>
      </c>
      <c r="F143" s="54">
        <v>1044.26</v>
      </c>
      <c r="G143" s="55">
        <f t="shared" ref="G143:G196" si="19">SUM(D143*F143)</f>
        <v>5221.3</v>
      </c>
      <c r="H143" s="76">
        <v>1072.95</v>
      </c>
      <c r="I143" s="94">
        <f t="shared" ref="I143:I196" si="20">SUM(D143*H143)</f>
        <v>5364.75</v>
      </c>
      <c r="J143" s="258">
        <v>1393.23</v>
      </c>
      <c r="K143" s="259">
        <f t="shared" si="18"/>
        <v>6966.15</v>
      </c>
      <c r="L143" s="52"/>
      <c r="M143" s="53">
        <f t="shared" ref="M143:M196" si="21">SUM(D143*L143)</f>
        <v>0</v>
      </c>
      <c r="N143" s="22"/>
    </row>
    <row r="144" spans="1:14" ht="41.25" customHeight="1" thickBot="1" x14ac:dyDescent="0.25">
      <c r="A144" s="183"/>
      <c r="B144" s="16"/>
      <c r="C144" s="185"/>
      <c r="D144" s="60"/>
      <c r="E144" s="63"/>
      <c r="F144" s="43"/>
      <c r="G144" s="29"/>
      <c r="H144" s="84">
        <v>1137.33</v>
      </c>
      <c r="I144" s="92">
        <f>SUM(D143*H144)</f>
        <v>5686.65</v>
      </c>
      <c r="J144" s="255"/>
      <c r="K144" s="257"/>
      <c r="L144" s="45"/>
      <c r="M144" s="41"/>
    </row>
    <row r="145" spans="1:14" ht="39" customHeight="1" thickBot="1" x14ac:dyDescent="0.25">
      <c r="A145" s="251">
        <v>66</v>
      </c>
      <c r="B145" s="106"/>
      <c r="C145" s="250" t="s">
        <v>149</v>
      </c>
      <c r="D145" s="61">
        <v>50</v>
      </c>
      <c r="E145" s="61" t="s">
        <v>129</v>
      </c>
      <c r="F145" s="54">
        <v>83.09</v>
      </c>
      <c r="G145" s="55">
        <f t="shared" si="19"/>
        <v>4154.5</v>
      </c>
      <c r="H145" s="79">
        <v>85.36</v>
      </c>
      <c r="I145" s="96">
        <f t="shared" si="20"/>
        <v>4268</v>
      </c>
      <c r="J145" s="258">
        <v>110.84</v>
      </c>
      <c r="K145" s="259">
        <f t="shared" si="18"/>
        <v>5542</v>
      </c>
      <c r="L145" s="52"/>
      <c r="M145" s="53">
        <f t="shared" si="21"/>
        <v>0</v>
      </c>
      <c r="N145" s="22"/>
    </row>
    <row r="146" spans="1:14" ht="39" customHeight="1" thickBot="1" x14ac:dyDescent="0.25">
      <c r="A146" s="252"/>
      <c r="B146" s="16"/>
      <c r="C146" s="181"/>
      <c r="D146" s="60"/>
      <c r="E146" s="63"/>
      <c r="F146" s="43"/>
      <c r="G146" s="29"/>
      <c r="H146" s="84">
        <v>90.48</v>
      </c>
      <c r="I146" s="92">
        <f>SUM(D145*H146)</f>
        <v>4524</v>
      </c>
      <c r="J146" s="255"/>
      <c r="K146" s="257"/>
      <c r="L146" s="45"/>
      <c r="M146" s="41"/>
    </row>
    <row r="147" spans="1:14" ht="30.75" customHeight="1" thickBot="1" x14ac:dyDescent="0.25">
      <c r="A147" s="245">
        <v>67</v>
      </c>
      <c r="B147" s="16"/>
      <c r="C147" s="250" t="s">
        <v>77</v>
      </c>
      <c r="D147" s="61">
        <v>5</v>
      </c>
      <c r="E147" s="61" t="s">
        <v>129</v>
      </c>
      <c r="F147" s="54">
        <v>205.18</v>
      </c>
      <c r="G147" s="55">
        <f t="shared" si="19"/>
        <v>1025.9000000000001</v>
      </c>
      <c r="H147" s="76">
        <v>209.68</v>
      </c>
      <c r="I147" s="96">
        <f t="shared" si="20"/>
        <v>1048.4000000000001</v>
      </c>
      <c r="J147" s="258">
        <v>272.27</v>
      </c>
      <c r="K147" s="260">
        <f t="shared" si="18"/>
        <v>1361.35</v>
      </c>
      <c r="L147" s="52"/>
      <c r="M147" s="53">
        <f t="shared" si="21"/>
        <v>0</v>
      </c>
    </row>
    <row r="148" spans="1:14" ht="30.75" customHeight="1" thickBot="1" x14ac:dyDescent="0.25">
      <c r="A148" s="179"/>
      <c r="B148" s="16"/>
      <c r="C148" s="181"/>
      <c r="D148" s="60"/>
      <c r="E148" s="63"/>
      <c r="F148" s="43"/>
      <c r="G148" s="29"/>
      <c r="H148" s="82">
        <v>222.26</v>
      </c>
      <c r="I148" s="95">
        <f>SUM(D147*H148)</f>
        <v>1111.3</v>
      </c>
      <c r="J148" s="255"/>
      <c r="K148" s="257"/>
      <c r="L148" s="45"/>
      <c r="M148" s="41"/>
    </row>
    <row r="149" spans="1:14" ht="31.5" customHeight="1" thickBot="1" x14ac:dyDescent="0.25">
      <c r="A149" s="245">
        <v>68</v>
      </c>
      <c r="B149" s="16"/>
      <c r="C149" s="250" t="s">
        <v>78</v>
      </c>
      <c r="D149" s="61">
        <v>5</v>
      </c>
      <c r="E149" s="62" t="s">
        <v>129</v>
      </c>
      <c r="F149" s="54">
        <v>74.37</v>
      </c>
      <c r="G149" s="55">
        <f t="shared" si="19"/>
        <v>371.85</v>
      </c>
      <c r="H149" s="79">
        <v>76</v>
      </c>
      <c r="I149" s="96">
        <f t="shared" si="20"/>
        <v>380</v>
      </c>
      <c r="J149" s="258">
        <v>98.67</v>
      </c>
      <c r="K149" s="260">
        <f t="shared" si="18"/>
        <v>493.35</v>
      </c>
      <c r="L149" s="52"/>
      <c r="M149" s="53">
        <f t="shared" si="21"/>
        <v>0</v>
      </c>
    </row>
    <row r="150" spans="1:14" ht="33.75" customHeight="1" thickBot="1" x14ac:dyDescent="0.25">
      <c r="A150" s="179"/>
      <c r="B150" s="16"/>
      <c r="C150" s="181"/>
      <c r="D150" s="60"/>
      <c r="E150" s="60"/>
      <c r="F150" s="43"/>
      <c r="G150" s="29"/>
      <c r="H150" s="84">
        <v>80.56</v>
      </c>
      <c r="I150" s="92">
        <f>SUM(D149*H150)</f>
        <v>402.8</v>
      </c>
      <c r="J150" s="255"/>
      <c r="K150" s="257"/>
      <c r="L150" s="45"/>
      <c r="M150" s="41"/>
    </row>
    <row r="151" spans="1:14" ht="31.5" customHeight="1" thickBot="1" x14ac:dyDescent="0.25">
      <c r="A151" s="245">
        <v>69</v>
      </c>
      <c r="B151" s="16"/>
      <c r="C151" s="250" t="s">
        <v>79</v>
      </c>
      <c r="D151" s="61">
        <v>5</v>
      </c>
      <c r="E151" s="62" t="s">
        <v>129</v>
      </c>
      <c r="F151" s="54">
        <v>77.94</v>
      </c>
      <c r="G151" s="55">
        <f t="shared" si="19"/>
        <v>389.7</v>
      </c>
      <c r="H151" s="80">
        <v>79.650000000000006</v>
      </c>
      <c r="I151" s="98">
        <f t="shared" si="20"/>
        <v>398.25</v>
      </c>
      <c r="J151" s="258">
        <v>103.43</v>
      </c>
      <c r="K151" s="260">
        <f t="shared" si="18"/>
        <v>517.15000000000009</v>
      </c>
      <c r="L151" s="52"/>
      <c r="M151" s="53">
        <f t="shared" si="21"/>
        <v>0</v>
      </c>
    </row>
    <row r="152" spans="1:14" ht="33.75" customHeight="1" thickBot="1" x14ac:dyDescent="0.25">
      <c r="A152" s="179"/>
      <c r="B152" s="16"/>
      <c r="C152" s="181"/>
      <c r="D152" s="60"/>
      <c r="E152" s="60"/>
      <c r="F152" s="43"/>
      <c r="G152" s="29"/>
      <c r="H152" s="84">
        <v>84.43</v>
      </c>
      <c r="I152" s="92">
        <f>SUM(D151*H152)</f>
        <v>422.15000000000003</v>
      </c>
      <c r="J152" s="255"/>
      <c r="K152" s="257"/>
      <c r="L152" s="45"/>
      <c r="M152" s="41"/>
    </row>
    <row r="153" spans="1:14" ht="28.5" customHeight="1" thickBot="1" x14ac:dyDescent="0.25">
      <c r="A153" s="21">
        <v>70</v>
      </c>
      <c r="B153" s="106"/>
      <c r="C153" s="57" t="s">
        <v>80</v>
      </c>
      <c r="D153" s="59">
        <v>5</v>
      </c>
      <c r="E153" s="68" t="s">
        <v>129</v>
      </c>
      <c r="F153" s="49">
        <v>28.01</v>
      </c>
      <c r="G153" s="30">
        <f t="shared" si="19"/>
        <v>140.05000000000001</v>
      </c>
      <c r="H153" s="108">
        <v>23.44</v>
      </c>
      <c r="I153" s="99">
        <f t="shared" si="20"/>
        <v>117.2</v>
      </c>
      <c r="J153" s="89">
        <v>31.14</v>
      </c>
      <c r="K153" s="30">
        <f t="shared" ref="K153:K155" si="22">SUM(D153*J153)</f>
        <v>155.69999999999999</v>
      </c>
      <c r="L153" s="14"/>
      <c r="M153" s="20">
        <f t="shared" si="21"/>
        <v>0</v>
      </c>
    </row>
    <row r="154" spans="1:14" ht="27.6" customHeight="1" thickBot="1" x14ac:dyDescent="0.25">
      <c r="A154" s="72">
        <v>71</v>
      </c>
      <c r="B154" s="16"/>
      <c r="C154" s="57" t="s">
        <v>150</v>
      </c>
      <c r="D154" s="59">
        <v>5</v>
      </c>
      <c r="E154" s="59" t="s">
        <v>129</v>
      </c>
      <c r="F154" s="48">
        <v>19.16</v>
      </c>
      <c r="G154" s="27">
        <f t="shared" si="19"/>
        <v>95.8</v>
      </c>
      <c r="H154" s="86">
        <v>16.04</v>
      </c>
      <c r="I154" s="100">
        <f t="shared" si="20"/>
        <v>80.199999999999989</v>
      </c>
      <c r="J154" s="88">
        <v>21.32</v>
      </c>
      <c r="K154" s="30">
        <f t="shared" si="22"/>
        <v>106.6</v>
      </c>
      <c r="L154" s="14"/>
      <c r="M154" s="20">
        <f t="shared" si="21"/>
        <v>0</v>
      </c>
    </row>
    <row r="155" spans="1:14" ht="28.15" customHeight="1" thickBot="1" x14ac:dyDescent="0.25">
      <c r="A155" s="58">
        <v>72</v>
      </c>
      <c r="B155" s="16"/>
      <c r="C155" s="57" t="s">
        <v>81</v>
      </c>
      <c r="D155" s="59">
        <v>5</v>
      </c>
      <c r="E155" s="59" t="s">
        <v>129</v>
      </c>
      <c r="F155" s="48">
        <v>21.09</v>
      </c>
      <c r="G155" s="27">
        <f t="shared" si="19"/>
        <v>105.45</v>
      </c>
      <c r="H155" s="85">
        <v>17.66</v>
      </c>
      <c r="I155" s="101">
        <f t="shared" si="20"/>
        <v>88.3</v>
      </c>
      <c r="J155" s="88">
        <v>23.45</v>
      </c>
      <c r="K155" s="30">
        <f t="shared" si="22"/>
        <v>117.25</v>
      </c>
      <c r="L155" s="14"/>
      <c r="M155" s="20">
        <f t="shared" si="21"/>
        <v>0</v>
      </c>
    </row>
    <row r="156" spans="1:14" ht="20.25" customHeight="1" thickBot="1" x14ac:dyDescent="0.25">
      <c r="A156" s="182">
        <v>73</v>
      </c>
      <c r="B156" s="16"/>
      <c r="C156" s="186" t="s">
        <v>82</v>
      </c>
      <c r="D156" s="61">
        <v>50</v>
      </c>
      <c r="E156" s="62" t="s">
        <v>129</v>
      </c>
      <c r="F156" s="54">
        <v>13.11</v>
      </c>
      <c r="G156" s="55">
        <f t="shared" si="19"/>
        <v>655.5</v>
      </c>
      <c r="H156" s="79">
        <v>13.32</v>
      </c>
      <c r="I156" s="96">
        <f t="shared" si="20"/>
        <v>666</v>
      </c>
      <c r="J156" s="258">
        <v>17.3</v>
      </c>
      <c r="K156" s="260">
        <f t="shared" ref="K156:K172" si="23">SUM(D156*J156)</f>
        <v>865</v>
      </c>
      <c r="L156" s="52"/>
      <c r="M156" s="53">
        <f t="shared" si="21"/>
        <v>0</v>
      </c>
    </row>
    <row r="157" spans="1:14" ht="20.25" customHeight="1" thickBot="1" x14ac:dyDescent="0.25">
      <c r="A157" s="183"/>
      <c r="B157" s="16"/>
      <c r="C157" s="185"/>
      <c r="D157" s="60"/>
      <c r="E157" s="60"/>
      <c r="F157" s="43"/>
      <c r="G157" s="29"/>
      <c r="H157" s="82">
        <v>14.12</v>
      </c>
      <c r="I157" s="95">
        <f>SUM(D156*H157)</f>
        <v>706</v>
      </c>
      <c r="J157" s="255"/>
      <c r="K157" s="257"/>
      <c r="L157" s="45"/>
      <c r="M157" s="41"/>
    </row>
    <row r="158" spans="1:14" ht="20.25" customHeight="1" thickBot="1" x14ac:dyDescent="0.25">
      <c r="A158" s="182">
        <v>74</v>
      </c>
      <c r="B158" s="16"/>
      <c r="C158" s="186" t="s">
        <v>83</v>
      </c>
      <c r="D158" s="61">
        <v>5</v>
      </c>
      <c r="E158" s="62" t="s">
        <v>129</v>
      </c>
      <c r="F158" s="54">
        <v>77.7</v>
      </c>
      <c r="G158" s="55">
        <f t="shared" si="19"/>
        <v>388.5</v>
      </c>
      <c r="H158" s="79">
        <v>78.98</v>
      </c>
      <c r="I158" s="96">
        <f t="shared" si="20"/>
        <v>394.90000000000003</v>
      </c>
      <c r="J158" s="258">
        <v>102.56</v>
      </c>
      <c r="K158" s="259">
        <f t="shared" si="23"/>
        <v>512.79999999999995</v>
      </c>
      <c r="L158" s="52"/>
      <c r="M158" s="53">
        <f t="shared" si="21"/>
        <v>0</v>
      </c>
    </row>
    <row r="159" spans="1:14" ht="20.25" customHeight="1" thickBot="1" x14ac:dyDescent="0.25">
      <c r="A159" s="183"/>
      <c r="B159" s="16"/>
      <c r="C159" s="185"/>
      <c r="D159" s="60"/>
      <c r="E159" s="60"/>
      <c r="F159" s="43"/>
      <c r="G159" s="29"/>
      <c r="H159" s="84">
        <v>83.72</v>
      </c>
      <c r="I159" s="95">
        <f>SUM(D158*H159)</f>
        <v>418.6</v>
      </c>
      <c r="J159" s="255"/>
      <c r="K159" s="257"/>
      <c r="L159" s="45"/>
      <c r="M159" s="41"/>
    </row>
    <row r="160" spans="1:14" ht="20.25" customHeight="1" thickBot="1" x14ac:dyDescent="0.25">
      <c r="A160" s="182">
        <v>75</v>
      </c>
      <c r="B160" s="16"/>
      <c r="C160" s="186" t="s">
        <v>84</v>
      </c>
      <c r="D160" s="61">
        <v>5</v>
      </c>
      <c r="E160" s="62" t="s">
        <v>129</v>
      </c>
      <c r="F160" s="54">
        <v>156.34</v>
      </c>
      <c r="G160" s="55">
        <f t="shared" si="19"/>
        <v>781.7</v>
      </c>
      <c r="H160" s="81">
        <v>159.77000000000001</v>
      </c>
      <c r="I160" s="96">
        <f t="shared" si="20"/>
        <v>798.85</v>
      </c>
      <c r="J160" s="258">
        <v>207.47</v>
      </c>
      <c r="K160" s="260">
        <f t="shared" si="23"/>
        <v>1037.3499999999999</v>
      </c>
      <c r="L160" s="52"/>
      <c r="M160" s="53">
        <f t="shared" si="21"/>
        <v>0</v>
      </c>
    </row>
    <row r="161" spans="1:14" ht="20.25" customHeight="1" thickBot="1" x14ac:dyDescent="0.25">
      <c r="A161" s="183"/>
      <c r="B161" s="16"/>
      <c r="C161" s="185"/>
      <c r="D161" s="60"/>
      <c r="E161" s="60"/>
      <c r="F161" s="43"/>
      <c r="G161" s="29"/>
      <c r="H161" s="82">
        <v>169.36</v>
      </c>
      <c r="I161" s="95">
        <f>SUM(D160*H161)</f>
        <v>846.80000000000007</v>
      </c>
      <c r="J161" s="255"/>
      <c r="K161" s="257"/>
      <c r="L161" s="45"/>
      <c r="M161" s="41"/>
    </row>
    <row r="162" spans="1:14" ht="15" customHeight="1" thickBot="1" x14ac:dyDescent="0.25">
      <c r="A162" s="182">
        <v>76</v>
      </c>
      <c r="B162" s="16"/>
      <c r="C162" s="186" t="s">
        <v>85</v>
      </c>
      <c r="D162" s="61">
        <v>30</v>
      </c>
      <c r="E162" s="62" t="s">
        <v>129</v>
      </c>
      <c r="F162" s="54">
        <v>34.090000000000003</v>
      </c>
      <c r="G162" s="55">
        <f t="shared" si="19"/>
        <v>1022.7</v>
      </c>
      <c r="H162" s="79">
        <v>21.93</v>
      </c>
      <c r="I162" s="96">
        <f t="shared" si="20"/>
        <v>657.9</v>
      </c>
      <c r="J162" s="261" t="s">
        <v>152</v>
      </c>
      <c r="K162" s="260">
        <v>0</v>
      </c>
      <c r="L162" s="52"/>
      <c r="M162" s="53">
        <f t="shared" si="21"/>
        <v>0</v>
      </c>
    </row>
    <row r="163" spans="1:14" ht="15.75" customHeight="1" thickBot="1" x14ac:dyDescent="0.25">
      <c r="A163" s="183"/>
      <c r="B163" s="16"/>
      <c r="C163" s="185"/>
      <c r="D163" s="60"/>
      <c r="E163" s="60"/>
      <c r="F163" s="43"/>
      <c r="G163" s="29"/>
      <c r="H163" s="82">
        <v>23.25</v>
      </c>
      <c r="I163" s="95">
        <f>SUM(D162*H163)</f>
        <v>697.5</v>
      </c>
      <c r="J163" s="262"/>
      <c r="K163" s="257"/>
      <c r="L163" s="45"/>
      <c r="M163" s="41"/>
    </row>
    <row r="164" spans="1:14" ht="20.25" customHeight="1" thickBot="1" x14ac:dyDescent="0.25">
      <c r="A164" s="182">
        <v>77</v>
      </c>
      <c r="B164" s="16"/>
      <c r="C164" s="186" t="s">
        <v>86</v>
      </c>
      <c r="D164" s="61">
        <v>15</v>
      </c>
      <c r="E164" s="62" t="s">
        <v>129</v>
      </c>
      <c r="F164" s="54">
        <v>21.81</v>
      </c>
      <c r="G164" s="55">
        <f t="shared" si="19"/>
        <v>327.14999999999998</v>
      </c>
      <c r="H164" s="79">
        <v>22.16</v>
      </c>
      <c r="I164" s="96">
        <f t="shared" si="20"/>
        <v>332.4</v>
      </c>
      <c r="J164" s="258">
        <v>28.78</v>
      </c>
      <c r="K164" s="260">
        <f t="shared" si="23"/>
        <v>431.70000000000005</v>
      </c>
      <c r="L164" s="52"/>
      <c r="M164" s="53">
        <f t="shared" si="21"/>
        <v>0</v>
      </c>
    </row>
    <row r="165" spans="1:14" ht="20.25" customHeight="1" thickBot="1" x14ac:dyDescent="0.25">
      <c r="A165" s="183"/>
      <c r="B165" s="16"/>
      <c r="C165" s="185"/>
      <c r="D165" s="60"/>
      <c r="E165" s="60"/>
      <c r="F165" s="43"/>
      <c r="G165" s="29"/>
      <c r="H165" s="82">
        <v>23.49</v>
      </c>
      <c r="I165" s="92">
        <f>SUM(D164*H165)</f>
        <v>352.34999999999997</v>
      </c>
      <c r="J165" s="255"/>
      <c r="K165" s="257"/>
      <c r="L165" s="45"/>
      <c r="M165" s="41"/>
    </row>
    <row r="166" spans="1:14" ht="20.25" customHeight="1" thickBot="1" x14ac:dyDescent="0.25">
      <c r="A166" s="182">
        <v>78</v>
      </c>
      <c r="B166" s="16"/>
      <c r="C166" s="186" t="s">
        <v>87</v>
      </c>
      <c r="D166" s="61">
        <v>5</v>
      </c>
      <c r="E166" s="62" t="s">
        <v>129</v>
      </c>
      <c r="F166" s="54">
        <v>63.33</v>
      </c>
      <c r="G166" s="55">
        <f t="shared" si="19"/>
        <v>316.64999999999998</v>
      </c>
      <c r="H166" s="79">
        <v>64.37</v>
      </c>
      <c r="I166" s="96">
        <f t="shared" si="20"/>
        <v>321.85000000000002</v>
      </c>
      <c r="J166" s="258">
        <v>83.58</v>
      </c>
      <c r="K166" s="259">
        <f t="shared" si="23"/>
        <v>417.9</v>
      </c>
      <c r="L166" s="52"/>
      <c r="M166" s="53">
        <f t="shared" si="21"/>
        <v>0</v>
      </c>
    </row>
    <row r="167" spans="1:14" ht="20.25" customHeight="1" thickBot="1" x14ac:dyDescent="0.25">
      <c r="A167" s="183"/>
      <c r="B167" s="16"/>
      <c r="C167" s="185"/>
      <c r="D167" s="60"/>
      <c r="E167" s="63"/>
      <c r="F167" s="43"/>
      <c r="G167" s="29"/>
      <c r="H167" s="84">
        <v>68.23</v>
      </c>
      <c r="I167" s="92">
        <f>SUM(D166*H167)</f>
        <v>341.15000000000003</v>
      </c>
      <c r="J167" s="255"/>
      <c r="K167" s="257"/>
      <c r="L167" s="45"/>
      <c r="M167" s="41"/>
    </row>
    <row r="168" spans="1:14" ht="20.25" customHeight="1" thickBot="1" x14ac:dyDescent="0.25">
      <c r="A168" s="182">
        <v>79</v>
      </c>
      <c r="B168" s="106"/>
      <c r="C168" s="186" t="s">
        <v>88</v>
      </c>
      <c r="D168" s="61">
        <v>5</v>
      </c>
      <c r="E168" s="62" t="s">
        <v>129</v>
      </c>
      <c r="F168" s="54">
        <v>90.27</v>
      </c>
      <c r="G168" s="55">
        <f t="shared" si="19"/>
        <v>451.34999999999997</v>
      </c>
      <c r="H168" s="107">
        <v>92.25</v>
      </c>
      <c r="I168" s="96">
        <f t="shared" si="20"/>
        <v>461.25</v>
      </c>
      <c r="J168" s="258">
        <v>119.79</v>
      </c>
      <c r="K168" s="259">
        <f t="shared" si="23"/>
        <v>598.95000000000005</v>
      </c>
      <c r="L168" s="52"/>
      <c r="M168" s="53">
        <f t="shared" si="21"/>
        <v>0</v>
      </c>
    </row>
    <row r="169" spans="1:14" ht="20.25" customHeight="1" thickBot="1" x14ac:dyDescent="0.25">
      <c r="A169" s="183"/>
      <c r="B169" s="16"/>
      <c r="C169" s="185"/>
      <c r="D169" s="60"/>
      <c r="E169" s="60"/>
      <c r="F169" s="43"/>
      <c r="G169" s="29"/>
      <c r="H169" s="84">
        <v>97.79</v>
      </c>
      <c r="I169" s="92">
        <f>SUM(D168*H169)</f>
        <v>488.95000000000005</v>
      </c>
      <c r="J169" s="255"/>
      <c r="K169" s="257"/>
      <c r="L169" s="45"/>
      <c r="M169" s="41"/>
    </row>
    <row r="170" spans="1:14" ht="15.75" customHeight="1" thickBot="1" x14ac:dyDescent="0.25">
      <c r="A170" s="182">
        <v>80</v>
      </c>
      <c r="B170" s="16"/>
      <c r="C170" s="186" t="s">
        <v>89</v>
      </c>
      <c r="D170" s="61">
        <v>5</v>
      </c>
      <c r="E170" s="61" t="s">
        <v>129</v>
      </c>
      <c r="F170" s="54">
        <v>34.6</v>
      </c>
      <c r="G170" s="55">
        <f t="shared" si="19"/>
        <v>173</v>
      </c>
      <c r="H170" s="79">
        <v>35.159999999999997</v>
      </c>
      <c r="I170" s="97">
        <f t="shared" si="20"/>
        <v>175.79999999999998</v>
      </c>
      <c r="J170" s="258">
        <v>45.66</v>
      </c>
      <c r="K170" s="260">
        <f t="shared" si="23"/>
        <v>228.29999999999998</v>
      </c>
      <c r="L170" s="52"/>
      <c r="M170" s="53">
        <f t="shared" si="21"/>
        <v>0</v>
      </c>
    </row>
    <row r="171" spans="1:14" ht="14.25" customHeight="1" thickBot="1" x14ac:dyDescent="0.25">
      <c r="A171" s="183"/>
      <c r="B171" s="16"/>
      <c r="C171" s="185"/>
      <c r="D171" s="60"/>
      <c r="E171" s="63"/>
      <c r="F171" s="43"/>
      <c r="G171" s="29"/>
      <c r="H171" s="82">
        <v>37.270000000000003</v>
      </c>
      <c r="I171" s="95">
        <f>SUM(D170*H171)</f>
        <v>186.35000000000002</v>
      </c>
      <c r="J171" s="255"/>
      <c r="K171" s="257"/>
      <c r="L171" s="45"/>
      <c r="M171" s="41"/>
    </row>
    <row r="172" spans="1:14" ht="15" customHeight="1" thickBot="1" x14ac:dyDescent="0.25">
      <c r="A172" s="182">
        <v>81</v>
      </c>
      <c r="B172" s="16"/>
      <c r="C172" s="186" t="s">
        <v>90</v>
      </c>
      <c r="D172" s="61">
        <v>5</v>
      </c>
      <c r="E172" s="62" t="s">
        <v>129</v>
      </c>
      <c r="F172" s="54">
        <v>45.18</v>
      </c>
      <c r="G172" s="55">
        <f t="shared" si="19"/>
        <v>225.9</v>
      </c>
      <c r="H172" s="79">
        <v>45.92</v>
      </c>
      <c r="I172" s="96">
        <f t="shared" si="20"/>
        <v>229.60000000000002</v>
      </c>
      <c r="J172" s="258">
        <v>59.63</v>
      </c>
      <c r="K172" s="260">
        <f t="shared" si="23"/>
        <v>298.15000000000003</v>
      </c>
      <c r="L172" s="52"/>
      <c r="M172" s="53">
        <f t="shared" si="21"/>
        <v>0</v>
      </c>
    </row>
    <row r="173" spans="1:14" ht="15" customHeight="1" thickBot="1" x14ac:dyDescent="0.25">
      <c r="A173" s="183"/>
      <c r="B173" s="16"/>
      <c r="C173" s="185"/>
      <c r="D173" s="60"/>
      <c r="E173" s="63"/>
      <c r="F173" s="43"/>
      <c r="G173" s="29"/>
      <c r="H173" s="84">
        <v>48.68</v>
      </c>
      <c r="I173" s="92">
        <f>SUM(D172*H173)</f>
        <v>243.4</v>
      </c>
      <c r="J173" s="255"/>
      <c r="K173" s="257"/>
      <c r="L173" s="45"/>
      <c r="M173" s="41"/>
    </row>
    <row r="174" spans="1:14" ht="29.45" customHeight="1" thickBot="1" x14ac:dyDescent="0.25">
      <c r="A174" s="21">
        <v>82</v>
      </c>
      <c r="B174" s="16"/>
      <c r="C174" s="57" t="s">
        <v>91</v>
      </c>
      <c r="D174" s="59">
        <v>40</v>
      </c>
      <c r="E174" s="59" t="s">
        <v>129</v>
      </c>
      <c r="F174" s="48">
        <v>10.35</v>
      </c>
      <c r="G174" s="27">
        <f t="shared" si="19"/>
        <v>414</v>
      </c>
      <c r="H174" s="86">
        <v>8.66</v>
      </c>
      <c r="I174" s="100">
        <f t="shared" si="20"/>
        <v>346.4</v>
      </c>
      <c r="J174" s="88">
        <v>11.5</v>
      </c>
      <c r="K174" s="30">
        <f t="shared" ref="K174:K176" si="24">SUM(D174*J174)</f>
        <v>460</v>
      </c>
      <c r="L174" s="14"/>
      <c r="M174" s="20">
        <f t="shared" si="21"/>
        <v>0</v>
      </c>
    </row>
    <row r="175" spans="1:14" ht="28.9" customHeight="1" thickBot="1" x14ac:dyDescent="0.25">
      <c r="A175" s="21">
        <v>83</v>
      </c>
      <c r="B175" s="16"/>
      <c r="C175" s="57" t="s">
        <v>92</v>
      </c>
      <c r="D175" s="59">
        <v>5</v>
      </c>
      <c r="E175" s="59" t="s">
        <v>129</v>
      </c>
      <c r="F175" s="48">
        <v>6.43</v>
      </c>
      <c r="G175" s="27">
        <f t="shared" si="19"/>
        <v>32.15</v>
      </c>
      <c r="H175" s="86">
        <v>3.96</v>
      </c>
      <c r="I175" s="100">
        <f t="shared" si="20"/>
        <v>19.8</v>
      </c>
      <c r="J175" s="88">
        <v>5.25</v>
      </c>
      <c r="K175" s="30">
        <f t="shared" si="24"/>
        <v>26.25</v>
      </c>
      <c r="L175" s="14"/>
      <c r="M175" s="20">
        <f t="shared" si="21"/>
        <v>0</v>
      </c>
    </row>
    <row r="176" spans="1:14" ht="28.9" customHeight="1" thickBot="1" x14ac:dyDescent="0.25">
      <c r="A176" s="21">
        <v>84</v>
      </c>
      <c r="B176" s="16"/>
      <c r="C176" s="57" t="s">
        <v>93</v>
      </c>
      <c r="D176" s="59">
        <v>5</v>
      </c>
      <c r="E176" s="59" t="s">
        <v>129</v>
      </c>
      <c r="F176" s="48">
        <v>8.39</v>
      </c>
      <c r="G176" s="27">
        <f t="shared" si="19"/>
        <v>41.95</v>
      </c>
      <c r="H176" s="86">
        <v>7.03</v>
      </c>
      <c r="I176" s="99">
        <f t="shared" si="20"/>
        <v>35.15</v>
      </c>
      <c r="J176" s="89">
        <v>9.34</v>
      </c>
      <c r="K176" s="30">
        <f t="shared" si="24"/>
        <v>46.7</v>
      </c>
      <c r="L176" s="14"/>
      <c r="M176" s="20">
        <f t="shared" si="21"/>
        <v>0</v>
      </c>
      <c r="N176" s="22"/>
    </row>
    <row r="177" spans="1:13" ht="28.9" customHeight="1" thickBot="1" x14ac:dyDescent="0.25">
      <c r="A177" s="21">
        <v>85</v>
      </c>
      <c r="B177" s="16"/>
      <c r="C177" s="57" t="s">
        <v>94</v>
      </c>
      <c r="D177" s="59">
        <v>5</v>
      </c>
      <c r="E177" s="59" t="s">
        <v>129</v>
      </c>
      <c r="F177" s="48">
        <v>26.53</v>
      </c>
      <c r="G177" s="27">
        <f t="shared" si="19"/>
        <v>132.65</v>
      </c>
      <c r="H177" s="86">
        <v>22.22</v>
      </c>
      <c r="I177" s="99">
        <f t="shared" si="20"/>
        <v>111.1</v>
      </c>
      <c r="J177" s="88">
        <v>29.52</v>
      </c>
      <c r="K177" s="30">
        <f>SUM(D177*J177)</f>
        <v>147.6</v>
      </c>
      <c r="L177" s="14"/>
      <c r="M177" s="20">
        <f t="shared" si="21"/>
        <v>0</v>
      </c>
    </row>
    <row r="178" spans="1:13" ht="15" customHeight="1" thickBot="1" x14ac:dyDescent="0.25">
      <c r="A178" s="182">
        <v>86</v>
      </c>
      <c r="B178" s="106"/>
      <c r="C178" s="186" t="s">
        <v>95</v>
      </c>
      <c r="D178" s="61">
        <v>5</v>
      </c>
      <c r="E178" s="62" t="s">
        <v>129</v>
      </c>
      <c r="F178" s="54">
        <v>49.15</v>
      </c>
      <c r="G178" s="55">
        <f t="shared" si="19"/>
        <v>245.75</v>
      </c>
      <c r="H178" s="107">
        <v>35.85</v>
      </c>
      <c r="I178" s="96">
        <f t="shared" si="20"/>
        <v>179.25</v>
      </c>
      <c r="J178" s="258">
        <v>46.55</v>
      </c>
      <c r="K178" s="259">
        <f t="shared" ref="K178:K184" si="25">SUM(D178*J178)</f>
        <v>232.75</v>
      </c>
      <c r="L178" s="52"/>
      <c r="M178" s="53">
        <f t="shared" si="21"/>
        <v>0</v>
      </c>
    </row>
    <row r="179" spans="1:13" ht="15.75" customHeight="1" thickBot="1" x14ac:dyDescent="0.25">
      <c r="A179" s="183"/>
      <c r="B179" s="16"/>
      <c r="C179" s="185"/>
      <c r="D179" s="60"/>
      <c r="E179" s="60"/>
      <c r="F179" s="43"/>
      <c r="G179" s="29"/>
      <c r="H179" s="84">
        <v>38</v>
      </c>
      <c r="I179" s="92">
        <f>SUM(D178*H179)</f>
        <v>190</v>
      </c>
      <c r="J179" s="255"/>
      <c r="K179" s="257"/>
      <c r="L179" s="45"/>
      <c r="M179" s="41"/>
    </row>
    <row r="180" spans="1:13" ht="20.25" customHeight="1" thickBot="1" x14ac:dyDescent="0.25">
      <c r="A180" s="182">
        <v>87</v>
      </c>
      <c r="B180" s="106"/>
      <c r="C180" s="186" t="s">
        <v>96</v>
      </c>
      <c r="D180" s="61">
        <v>5</v>
      </c>
      <c r="E180" s="62" t="s">
        <v>129</v>
      </c>
      <c r="F180" s="54">
        <v>37.58</v>
      </c>
      <c r="G180" s="55">
        <f t="shared" si="19"/>
        <v>187.89999999999998</v>
      </c>
      <c r="H180" s="79">
        <v>41.52</v>
      </c>
      <c r="I180" s="96">
        <f t="shared" si="20"/>
        <v>207.60000000000002</v>
      </c>
      <c r="J180" s="258">
        <v>53.91</v>
      </c>
      <c r="K180" s="259">
        <f t="shared" si="25"/>
        <v>269.54999999999995</v>
      </c>
      <c r="L180" s="52"/>
      <c r="M180" s="53">
        <f t="shared" si="21"/>
        <v>0</v>
      </c>
    </row>
    <row r="181" spans="1:13" ht="20.25" customHeight="1" thickBot="1" x14ac:dyDescent="0.25">
      <c r="A181" s="183"/>
      <c r="B181" s="16"/>
      <c r="C181" s="185"/>
      <c r="D181" s="60"/>
      <c r="E181" s="60"/>
      <c r="F181" s="43"/>
      <c r="G181" s="29"/>
      <c r="H181" s="84">
        <v>44.01</v>
      </c>
      <c r="I181" s="92">
        <f>SUM(D180*H181)</f>
        <v>220.04999999999998</v>
      </c>
      <c r="J181" s="255"/>
      <c r="K181" s="257"/>
      <c r="L181" s="45"/>
      <c r="M181" s="41"/>
    </row>
    <row r="182" spans="1:13" ht="20.25" customHeight="1" thickBot="1" x14ac:dyDescent="0.25">
      <c r="A182" s="182">
        <v>88</v>
      </c>
      <c r="B182" s="16"/>
      <c r="C182" s="186" t="s">
        <v>97</v>
      </c>
      <c r="D182" s="61">
        <v>5</v>
      </c>
      <c r="E182" s="62" t="s">
        <v>129</v>
      </c>
      <c r="F182" s="54">
        <v>14.58</v>
      </c>
      <c r="G182" s="55">
        <f t="shared" si="19"/>
        <v>72.900000000000006</v>
      </c>
      <c r="H182" s="81">
        <v>14.81</v>
      </c>
      <c r="I182" s="96">
        <f t="shared" si="20"/>
        <v>74.05</v>
      </c>
      <c r="J182" s="258">
        <v>19.23</v>
      </c>
      <c r="K182" s="260">
        <f t="shared" si="25"/>
        <v>96.15</v>
      </c>
      <c r="L182" s="52"/>
      <c r="M182" s="53">
        <f t="shared" si="21"/>
        <v>0</v>
      </c>
    </row>
    <row r="183" spans="1:13" ht="20.25" customHeight="1" thickBot="1" x14ac:dyDescent="0.25">
      <c r="A183" s="183"/>
      <c r="B183" s="16"/>
      <c r="C183" s="185"/>
      <c r="D183" s="60"/>
      <c r="E183" s="60"/>
      <c r="F183" s="43"/>
      <c r="G183" s="29"/>
      <c r="H183" s="82">
        <v>15.7</v>
      </c>
      <c r="I183" s="95">
        <f>SUM(D182*H183)</f>
        <v>78.5</v>
      </c>
      <c r="J183" s="255"/>
      <c r="K183" s="257"/>
      <c r="L183" s="45"/>
      <c r="M183" s="41"/>
    </row>
    <row r="184" spans="1:13" ht="20.25" customHeight="1" thickBot="1" x14ac:dyDescent="0.25">
      <c r="A184" s="182">
        <v>89</v>
      </c>
      <c r="B184" s="16"/>
      <c r="C184" s="186" t="s">
        <v>98</v>
      </c>
      <c r="D184" s="61">
        <v>15</v>
      </c>
      <c r="E184" s="62" t="s">
        <v>129</v>
      </c>
      <c r="F184" s="54">
        <v>38.75</v>
      </c>
      <c r="G184" s="55">
        <f t="shared" si="19"/>
        <v>581.25</v>
      </c>
      <c r="H184" s="79">
        <v>39.380000000000003</v>
      </c>
      <c r="I184" s="96">
        <f t="shared" si="20"/>
        <v>590.70000000000005</v>
      </c>
      <c r="J184" s="258">
        <v>51.13</v>
      </c>
      <c r="K184" s="260">
        <f t="shared" si="25"/>
        <v>766.95</v>
      </c>
      <c r="L184" s="52"/>
      <c r="M184" s="53">
        <f t="shared" si="21"/>
        <v>0</v>
      </c>
    </row>
    <row r="185" spans="1:13" ht="20.25" customHeight="1" thickBot="1" x14ac:dyDescent="0.25">
      <c r="A185" s="183"/>
      <c r="B185" s="16"/>
      <c r="C185" s="185"/>
      <c r="D185" s="60"/>
      <c r="E185" s="60"/>
      <c r="F185" s="43"/>
      <c r="G185" s="29"/>
      <c r="H185" s="84">
        <v>41.74</v>
      </c>
      <c r="I185" s="92">
        <f>SUM(D184*H185)</f>
        <v>626.1</v>
      </c>
      <c r="J185" s="255"/>
      <c r="K185" s="257"/>
      <c r="L185" s="45"/>
      <c r="M185" s="41"/>
    </row>
    <row r="186" spans="1:13" ht="29.45" customHeight="1" thickBot="1" x14ac:dyDescent="0.25">
      <c r="A186" s="21">
        <v>90</v>
      </c>
      <c r="B186" s="16"/>
      <c r="C186" s="57" t="s">
        <v>99</v>
      </c>
      <c r="D186" s="59">
        <v>5</v>
      </c>
      <c r="E186" s="59" t="s">
        <v>129</v>
      </c>
      <c r="F186" s="48">
        <v>22.43</v>
      </c>
      <c r="G186" s="27">
        <f t="shared" si="19"/>
        <v>112.15</v>
      </c>
      <c r="H186" s="86">
        <v>13.57</v>
      </c>
      <c r="I186" s="101">
        <f t="shared" si="20"/>
        <v>67.849999999999994</v>
      </c>
      <c r="J186" s="88">
        <v>18.010000000000002</v>
      </c>
      <c r="K186" s="30">
        <f>SUM(D186*J186)</f>
        <v>90.050000000000011</v>
      </c>
      <c r="L186" s="14"/>
      <c r="M186" s="20">
        <f t="shared" si="21"/>
        <v>0</v>
      </c>
    </row>
    <row r="187" spans="1:13" ht="20.25" customHeight="1" thickBot="1" x14ac:dyDescent="0.25">
      <c r="A187" s="246">
        <v>91</v>
      </c>
      <c r="B187" s="16"/>
      <c r="C187" s="253" t="s">
        <v>151</v>
      </c>
      <c r="D187" s="70">
        <v>40</v>
      </c>
      <c r="E187" s="71" t="s">
        <v>129</v>
      </c>
      <c r="F187" s="54">
        <v>14.18</v>
      </c>
      <c r="G187" s="55">
        <f t="shared" si="19"/>
        <v>567.20000000000005</v>
      </c>
      <c r="H187" s="81">
        <v>14.41</v>
      </c>
      <c r="I187" s="96">
        <f t="shared" si="20"/>
        <v>576.4</v>
      </c>
      <c r="J187" s="258">
        <v>18.71</v>
      </c>
      <c r="K187" s="259">
        <f t="shared" ref="K187:K193" si="26">SUM(D187*J187)</f>
        <v>748.40000000000009</v>
      </c>
      <c r="L187" s="52"/>
      <c r="M187" s="53">
        <f t="shared" si="21"/>
        <v>0</v>
      </c>
    </row>
    <row r="188" spans="1:13" ht="20.25" customHeight="1" thickBot="1" x14ac:dyDescent="0.25">
      <c r="A188" s="247"/>
      <c r="B188" s="16"/>
      <c r="C188" s="185"/>
      <c r="D188" s="60"/>
      <c r="E188" s="60"/>
      <c r="F188" s="43"/>
      <c r="G188" s="29"/>
      <c r="H188" s="84">
        <v>15.27</v>
      </c>
      <c r="I188" s="95">
        <f>SUM(D187*H188)</f>
        <v>610.79999999999995</v>
      </c>
      <c r="J188" s="255"/>
      <c r="K188" s="257"/>
      <c r="L188" s="45"/>
      <c r="M188" s="41"/>
    </row>
    <row r="189" spans="1:13" ht="20.25" customHeight="1" thickBot="1" x14ac:dyDescent="0.25">
      <c r="A189" s="182">
        <v>92</v>
      </c>
      <c r="B189" s="16"/>
      <c r="C189" s="186" t="s">
        <v>100</v>
      </c>
      <c r="D189" s="61">
        <v>10</v>
      </c>
      <c r="E189" s="62" t="s">
        <v>129</v>
      </c>
      <c r="F189" s="54">
        <v>27.57</v>
      </c>
      <c r="G189" s="55">
        <f t="shared" si="19"/>
        <v>275.7</v>
      </c>
      <c r="H189" s="81">
        <v>28.02</v>
      </c>
      <c r="I189" s="96">
        <f t="shared" si="20"/>
        <v>280.2</v>
      </c>
      <c r="J189" s="258">
        <v>36.380000000000003</v>
      </c>
      <c r="K189" s="260">
        <f t="shared" si="26"/>
        <v>363.8</v>
      </c>
      <c r="L189" s="52"/>
      <c r="M189" s="53">
        <f t="shared" si="21"/>
        <v>0</v>
      </c>
    </row>
    <row r="190" spans="1:13" ht="20.25" customHeight="1" thickBot="1" x14ac:dyDescent="0.25">
      <c r="A190" s="183"/>
      <c r="B190" s="16"/>
      <c r="C190" s="185"/>
      <c r="D190" s="60"/>
      <c r="E190" s="60"/>
      <c r="F190" s="43"/>
      <c r="G190" s="29"/>
      <c r="H190" s="82">
        <v>29.7</v>
      </c>
      <c r="I190" s="95">
        <f>SUM(D189*H190)</f>
        <v>297</v>
      </c>
      <c r="J190" s="255"/>
      <c r="K190" s="257"/>
      <c r="L190" s="45"/>
      <c r="M190" s="41"/>
    </row>
    <row r="191" spans="1:13" ht="20.25" customHeight="1" thickBot="1" x14ac:dyDescent="0.25">
      <c r="A191" s="182">
        <v>93</v>
      </c>
      <c r="B191" s="16"/>
      <c r="C191" s="186" t="s">
        <v>101</v>
      </c>
      <c r="D191" s="61">
        <v>10</v>
      </c>
      <c r="E191" s="62" t="s">
        <v>129</v>
      </c>
      <c r="F191" s="54">
        <v>20.8</v>
      </c>
      <c r="G191" s="55">
        <f t="shared" si="19"/>
        <v>208</v>
      </c>
      <c r="H191" s="79">
        <v>21.14</v>
      </c>
      <c r="I191" s="96">
        <f t="shared" si="20"/>
        <v>211.4</v>
      </c>
      <c r="J191" s="258">
        <v>27.45</v>
      </c>
      <c r="K191" s="260">
        <f t="shared" si="26"/>
        <v>274.5</v>
      </c>
      <c r="L191" s="52"/>
      <c r="M191" s="53">
        <f t="shared" si="21"/>
        <v>0</v>
      </c>
    </row>
    <row r="192" spans="1:13" ht="20.25" customHeight="1" thickBot="1" x14ac:dyDescent="0.25">
      <c r="A192" s="183"/>
      <c r="B192" s="16"/>
      <c r="C192" s="185"/>
      <c r="D192" s="60"/>
      <c r="E192" s="60"/>
      <c r="F192" s="43"/>
      <c r="G192" s="29"/>
      <c r="H192" s="82">
        <v>22.41</v>
      </c>
      <c r="I192" s="92">
        <f>SUM(D191*H192)</f>
        <v>224.1</v>
      </c>
      <c r="J192" s="255"/>
      <c r="K192" s="257"/>
      <c r="L192" s="45"/>
      <c r="M192" s="41"/>
    </row>
    <row r="193" spans="1:14" ht="20.25" customHeight="1" thickBot="1" x14ac:dyDescent="0.25">
      <c r="A193" s="182">
        <v>94</v>
      </c>
      <c r="B193" s="16"/>
      <c r="C193" s="186" t="s">
        <v>102</v>
      </c>
      <c r="D193" s="61">
        <v>5</v>
      </c>
      <c r="E193" s="61" t="s">
        <v>129</v>
      </c>
      <c r="F193" s="54">
        <v>76.75</v>
      </c>
      <c r="G193" s="55">
        <f t="shared" si="19"/>
        <v>383.75</v>
      </c>
      <c r="H193" s="79">
        <v>78.010000000000005</v>
      </c>
      <c r="I193" s="96">
        <f t="shared" si="20"/>
        <v>390.05</v>
      </c>
      <c r="J193" s="258">
        <v>101.3</v>
      </c>
      <c r="K193" s="260">
        <f t="shared" si="26"/>
        <v>506.5</v>
      </c>
      <c r="L193" s="52"/>
      <c r="M193" s="53">
        <f t="shared" si="21"/>
        <v>0</v>
      </c>
    </row>
    <row r="194" spans="1:14" ht="20.25" customHeight="1" thickBot="1" x14ac:dyDescent="0.25">
      <c r="A194" s="183"/>
      <c r="B194" s="16"/>
      <c r="C194" s="185"/>
      <c r="D194" s="60"/>
      <c r="E194" s="63"/>
      <c r="F194" s="43"/>
      <c r="G194" s="29"/>
      <c r="H194" s="84">
        <v>82.69</v>
      </c>
      <c r="I194" s="92">
        <f>SUM(D193*H194)</f>
        <v>413.45</v>
      </c>
      <c r="J194" s="255"/>
      <c r="K194" s="257"/>
      <c r="L194" s="45"/>
      <c r="M194" s="41"/>
    </row>
    <row r="195" spans="1:14" ht="28.9" customHeight="1" thickBot="1" x14ac:dyDescent="0.25">
      <c r="A195" s="58">
        <v>95</v>
      </c>
      <c r="B195" s="16"/>
      <c r="C195" s="57" t="s">
        <v>103</v>
      </c>
      <c r="D195" s="59">
        <v>5</v>
      </c>
      <c r="E195" s="59" t="s">
        <v>129</v>
      </c>
      <c r="F195" s="48">
        <v>16.38</v>
      </c>
      <c r="G195" s="27">
        <f t="shared" si="19"/>
        <v>81.899999999999991</v>
      </c>
      <c r="H195" s="86">
        <v>10.119999999999999</v>
      </c>
      <c r="I195" s="99">
        <f t="shared" si="20"/>
        <v>50.599999999999994</v>
      </c>
      <c r="J195" s="88">
        <v>13.45</v>
      </c>
      <c r="K195" s="30">
        <f>SUM(D195*J195)</f>
        <v>67.25</v>
      </c>
      <c r="L195" s="14"/>
      <c r="M195" s="20">
        <f t="shared" si="21"/>
        <v>0</v>
      </c>
      <c r="N195" s="22"/>
    </row>
    <row r="196" spans="1:14" ht="20.25" customHeight="1" thickBot="1" x14ac:dyDescent="0.25">
      <c r="A196" s="182">
        <v>96</v>
      </c>
      <c r="B196" s="106"/>
      <c r="C196" s="186" t="s">
        <v>104</v>
      </c>
      <c r="D196" s="61">
        <v>10</v>
      </c>
      <c r="E196" s="62" t="s">
        <v>129</v>
      </c>
      <c r="F196" s="54">
        <v>3.8</v>
      </c>
      <c r="G196" s="55">
        <f t="shared" si="19"/>
        <v>38</v>
      </c>
      <c r="H196" s="107">
        <v>3.86</v>
      </c>
      <c r="I196" s="96">
        <f t="shared" si="20"/>
        <v>38.6</v>
      </c>
      <c r="J196" s="258">
        <v>5.01</v>
      </c>
      <c r="K196" s="259">
        <f t="shared" ref="K196:K204" si="27">SUM(D196*J196)</f>
        <v>50.099999999999994</v>
      </c>
      <c r="L196" s="52"/>
      <c r="M196" s="53">
        <f t="shared" si="21"/>
        <v>0</v>
      </c>
    </row>
    <row r="197" spans="1:14" ht="20.25" customHeight="1" thickBot="1" x14ac:dyDescent="0.25">
      <c r="A197" s="183"/>
      <c r="B197" s="16"/>
      <c r="C197" s="185"/>
      <c r="D197" s="60"/>
      <c r="E197" s="60"/>
      <c r="F197" s="43"/>
      <c r="G197" s="29"/>
      <c r="H197" s="84">
        <v>4.09</v>
      </c>
      <c r="I197" s="92">
        <f>SUM(D196*H197)</f>
        <v>40.9</v>
      </c>
      <c r="J197" s="255"/>
      <c r="K197" s="257"/>
      <c r="L197" s="45"/>
      <c r="M197" s="41"/>
    </row>
    <row r="198" spans="1:14" ht="20.25" customHeight="1" thickBot="1" x14ac:dyDescent="0.25">
      <c r="A198" s="182">
        <v>97</v>
      </c>
      <c r="B198" s="16"/>
      <c r="C198" s="186" t="s">
        <v>105</v>
      </c>
      <c r="D198" s="61">
        <v>5</v>
      </c>
      <c r="E198" s="61" t="s">
        <v>129</v>
      </c>
      <c r="F198" s="54">
        <v>15.36</v>
      </c>
      <c r="G198" s="55">
        <f t="shared" ref="G198:G231" si="28">SUM(D198*F198)</f>
        <v>76.8</v>
      </c>
      <c r="H198" s="79">
        <v>15.6</v>
      </c>
      <c r="I198" s="97">
        <f t="shared" ref="I198:I231" si="29">SUM(D198*H198)</f>
        <v>78</v>
      </c>
      <c r="J198" s="258">
        <v>20.260000000000002</v>
      </c>
      <c r="K198" s="260">
        <f t="shared" si="27"/>
        <v>101.30000000000001</v>
      </c>
      <c r="L198" s="52"/>
      <c r="M198" s="53">
        <f t="shared" ref="M198:M231" si="30">SUM(D198*L198)</f>
        <v>0</v>
      </c>
    </row>
    <row r="199" spans="1:14" ht="20.25" customHeight="1" thickBot="1" x14ac:dyDescent="0.25">
      <c r="A199" s="183"/>
      <c r="B199" s="16"/>
      <c r="C199" s="185"/>
      <c r="D199" s="60"/>
      <c r="E199" s="63"/>
      <c r="F199" s="43"/>
      <c r="G199" s="29"/>
      <c r="H199" s="82">
        <v>16.54</v>
      </c>
      <c r="I199" s="95">
        <f>SUM(D198*H199)</f>
        <v>82.699999999999989</v>
      </c>
      <c r="J199" s="255"/>
      <c r="K199" s="257"/>
      <c r="L199" s="45"/>
      <c r="M199" s="41"/>
    </row>
    <row r="200" spans="1:14" ht="20.25" customHeight="1" thickBot="1" x14ac:dyDescent="0.25">
      <c r="A200" s="182">
        <v>98</v>
      </c>
      <c r="B200" s="16"/>
      <c r="C200" s="186" t="s">
        <v>106</v>
      </c>
      <c r="D200" s="61">
        <v>5</v>
      </c>
      <c r="E200" s="62" t="s">
        <v>129</v>
      </c>
      <c r="F200" s="54">
        <v>16</v>
      </c>
      <c r="G200" s="55">
        <f t="shared" si="28"/>
        <v>80</v>
      </c>
      <c r="H200" s="79">
        <v>16.260000000000002</v>
      </c>
      <c r="I200" s="96">
        <f t="shared" si="29"/>
        <v>81.300000000000011</v>
      </c>
      <c r="J200" s="258">
        <v>21.12</v>
      </c>
      <c r="K200" s="260">
        <f t="shared" si="27"/>
        <v>105.60000000000001</v>
      </c>
      <c r="L200" s="52"/>
      <c r="M200" s="53">
        <f t="shared" si="30"/>
        <v>0</v>
      </c>
    </row>
    <row r="201" spans="1:14" ht="20.25" customHeight="1" thickBot="1" x14ac:dyDescent="0.25">
      <c r="A201" s="183"/>
      <c r="B201" s="16"/>
      <c r="C201" s="185"/>
      <c r="D201" s="60"/>
      <c r="E201" s="60"/>
      <c r="F201" s="43"/>
      <c r="G201" s="29"/>
      <c r="H201" s="84">
        <v>17.239999999999998</v>
      </c>
      <c r="I201" s="92">
        <f>SUM(D200*H201)</f>
        <v>86.199999999999989</v>
      </c>
      <c r="J201" s="255"/>
      <c r="K201" s="257"/>
      <c r="L201" s="45"/>
      <c r="M201" s="41"/>
    </row>
    <row r="202" spans="1:14" ht="20.25" customHeight="1" thickBot="1" x14ac:dyDescent="0.25">
      <c r="A202" s="182">
        <v>99</v>
      </c>
      <c r="B202" s="16"/>
      <c r="C202" s="186" t="s">
        <v>107</v>
      </c>
      <c r="D202" s="61">
        <v>5</v>
      </c>
      <c r="E202" s="62" t="s">
        <v>129</v>
      </c>
      <c r="F202" s="54">
        <v>18.18</v>
      </c>
      <c r="G202" s="55">
        <f t="shared" si="28"/>
        <v>90.9</v>
      </c>
      <c r="H202" s="79">
        <v>15.02</v>
      </c>
      <c r="I202" s="96">
        <f t="shared" si="29"/>
        <v>75.099999999999994</v>
      </c>
      <c r="J202" s="258">
        <v>19.5</v>
      </c>
      <c r="K202" s="260">
        <f t="shared" si="27"/>
        <v>97.5</v>
      </c>
      <c r="L202" s="52"/>
      <c r="M202" s="53">
        <f t="shared" si="30"/>
        <v>0</v>
      </c>
    </row>
    <row r="203" spans="1:14" ht="20.25" customHeight="1" thickBot="1" x14ac:dyDescent="0.25">
      <c r="A203" s="183"/>
      <c r="B203" s="16"/>
      <c r="C203" s="185"/>
      <c r="D203" s="60"/>
      <c r="E203" s="60"/>
      <c r="F203" s="43"/>
      <c r="G203" s="29"/>
      <c r="H203" s="84">
        <v>15.92</v>
      </c>
      <c r="I203" s="92">
        <f>SUM(D202*H203)</f>
        <v>79.599999999999994</v>
      </c>
      <c r="J203" s="255"/>
      <c r="K203" s="257"/>
      <c r="L203" s="45"/>
      <c r="M203" s="41"/>
    </row>
    <row r="204" spans="1:14" ht="20.25" customHeight="1" thickBot="1" x14ac:dyDescent="0.25">
      <c r="A204" s="182">
        <v>100</v>
      </c>
      <c r="B204" s="106"/>
      <c r="C204" s="186" t="s">
        <v>108</v>
      </c>
      <c r="D204" s="61">
        <v>5</v>
      </c>
      <c r="E204" s="62" t="s">
        <v>129</v>
      </c>
      <c r="F204" s="54">
        <v>38.6</v>
      </c>
      <c r="G204" s="55">
        <f t="shared" si="28"/>
        <v>193</v>
      </c>
      <c r="H204" s="107">
        <v>43.96</v>
      </c>
      <c r="I204" s="96">
        <f t="shared" si="29"/>
        <v>219.8</v>
      </c>
      <c r="J204" s="258">
        <v>57.07</v>
      </c>
      <c r="K204" s="259">
        <f t="shared" si="27"/>
        <v>285.35000000000002</v>
      </c>
      <c r="L204" s="52"/>
      <c r="M204" s="53">
        <f t="shared" si="30"/>
        <v>0</v>
      </c>
    </row>
    <row r="205" spans="1:14" ht="20.25" customHeight="1" thickBot="1" x14ac:dyDescent="0.25">
      <c r="A205" s="183"/>
      <c r="B205" s="16"/>
      <c r="C205" s="185"/>
      <c r="D205" s="60"/>
      <c r="E205" s="60"/>
      <c r="F205" s="43"/>
      <c r="G205" s="29"/>
      <c r="H205" s="84">
        <v>46.59</v>
      </c>
      <c r="I205" s="92">
        <f>SUM(D204*H205)</f>
        <v>232.95000000000002</v>
      </c>
      <c r="J205" s="255"/>
      <c r="K205" s="257"/>
      <c r="L205" s="45"/>
      <c r="M205" s="41"/>
    </row>
    <row r="206" spans="1:14" ht="15" customHeight="1" thickBot="1" x14ac:dyDescent="0.25">
      <c r="A206" s="182">
        <v>101</v>
      </c>
      <c r="B206" s="106"/>
      <c r="C206" s="186" t="s">
        <v>109</v>
      </c>
      <c r="D206" s="61">
        <v>5</v>
      </c>
      <c r="E206" s="62" t="s">
        <v>129</v>
      </c>
      <c r="F206" s="54">
        <v>50.8</v>
      </c>
      <c r="G206" s="55">
        <f t="shared" si="28"/>
        <v>254</v>
      </c>
      <c r="H206" s="107">
        <v>14.01</v>
      </c>
      <c r="I206" s="96">
        <f t="shared" si="29"/>
        <v>70.05</v>
      </c>
      <c r="J206" s="258">
        <v>18.190000000000001</v>
      </c>
      <c r="K206" s="259">
        <f t="shared" ref="K206:K212" si="31">SUM(D206*J206)</f>
        <v>90.95</v>
      </c>
      <c r="L206" s="52"/>
      <c r="M206" s="53">
        <f t="shared" si="30"/>
        <v>0</v>
      </c>
    </row>
    <row r="207" spans="1:14" ht="15.75" customHeight="1" thickBot="1" x14ac:dyDescent="0.25">
      <c r="A207" s="183"/>
      <c r="B207" s="16"/>
      <c r="C207" s="185"/>
      <c r="D207" s="60"/>
      <c r="E207" s="60"/>
      <c r="F207" s="43"/>
      <c r="G207" s="29"/>
      <c r="H207" s="82">
        <v>14.85</v>
      </c>
      <c r="I207" s="95">
        <f>SUM(D206*H207)</f>
        <v>74.25</v>
      </c>
      <c r="J207" s="255"/>
      <c r="K207" s="257"/>
      <c r="L207" s="45"/>
      <c r="M207" s="41"/>
    </row>
    <row r="208" spans="1:14" ht="15" customHeight="1" thickBot="1" x14ac:dyDescent="0.25">
      <c r="A208" s="182">
        <v>102</v>
      </c>
      <c r="B208" s="16"/>
      <c r="C208" s="186" t="s">
        <v>110</v>
      </c>
      <c r="D208" s="61">
        <v>20</v>
      </c>
      <c r="E208" s="62" t="s">
        <v>129</v>
      </c>
      <c r="F208" s="54">
        <v>41.5</v>
      </c>
      <c r="G208" s="55">
        <f t="shared" si="28"/>
        <v>830</v>
      </c>
      <c r="H208" s="79">
        <v>7.01</v>
      </c>
      <c r="I208" s="96">
        <f t="shared" si="29"/>
        <v>140.19999999999999</v>
      </c>
      <c r="J208" s="258">
        <v>9.1</v>
      </c>
      <c r="K208" s="260">
        <f t="shared" si="31"/>
        <v>182</v>
      </c>
      <c r="L208" s="52"/>
      <c r="M208" s="53">
        <f t="shared" si="30"/>
        <v>0</v>
      </c>
    </row>
    <row r="209" spans="1:14" ht="15.75" customHeight="1" thickBot="1" x14ac:dyDescent="0.25">
      <c r="A209" s="183"/>
      <c r="B209" s="16"/>
      <c r="C209" s="185"/>
      <c r="D209" s="60"/>
      <c r="E209" s="60"/>
      <c r="F209" s="43"/>
      <c r="G209" s="29"/>
      <c r="H209" s="84">
        <v>7.43</v>
      </c>
      <c r="I209" s="92">
        <f>SUM(D208*H209)</f>
        <v>148.6</v>
      </c>
      <c r="J209" s="255"/>
      <c r="K209" s="257"/>
      <c r="L209" s="45"/>
      <c r="M209" s="41"/>
    </row>
    <row r="210" spans="1:14" ht="15.75" customHeight="1" thickBot="1" x14ac:dyDescent="0.25">
      <c r="A210" s="182" t="s">
        <v>112</v>
      </c>
      <c r="B210" s="16"/>
      <c r="C210" s="186" t="s">
        <v>111</v>
      </c>
      <c r="D210" s="61">
        <v>40</v>
      </c>
      <c r="E210" s="62" t="s">
        <v>129</v>
      </c>
      <c r="F210" s="54">
        <v>12.66</v>
      </c>
      <c r="G210" s="55">
        <f t="shared" si="28"/>
        <v>506.4</v>
      </c>
      <c r="H210" s="81">
        <v>12.79</v>
      </c>
      <c r="I210" s="96">
        <f t="shared" si="29"/>
        <v>511.59999999999997</v>
      </c>
      <c r="J210" s="258">
        <v>16.61</v>
      </c>
      <c r="K210" s="259">
        <f t="shared" si="31"/>
        <v>664.4</v>
      </c>
      <c r="L210" s="52"/>
      <c r="M210" s="53">
        <f t="shared" si="30"/>
        <v>0</v>
      </c>
    </row>
    <row r="211" spans="1:14" ht="15" customHeight="1" thickBot="1" x14ac:dyDescent="0.25">
      <c r="A211" s="183"/>
      <c r="B211" s="16"/>
      <c r="C211" s="185"/>
      <c r="D211" s="60"/>
      <c r="E211" s="60"/>
      <c r="F211" s="43"/>
      <c r="G211" s="29"/>
      <c r="H211" s="82">
        <v>13.56</v>
      </c>
      <c r="I211" s="95">
        <f>SUM(D210*H211)</f>
        <v>542.4</v>
      </c>
      <c r="J211" s="255"/>
      <c r="K211" s="257"/>
      <c r="L211" s="45"/>
      <c r="M211" s="41"/>
    </row>
    <row r="212" spans="1:14" ht="15" customHeight="1" thickBot="1" x14ac:dyDescent="0.25">
      <c r="A212" s="182" t="s">
        <v>114</v>
      </c>
      <c r="B212" s="16"/>
      <c r="C212" s="186" t="s">
        <v>113</v>
      </c>
      <c r="D212" s="61">
        <v>40</v>
      </c>
      <c r="E212" s="61" t="s">
        <v>129</v>
      </c>
      <c r="F212" s="54">
        <v>12.04</v>
      </c>
      <c r="G212" s="55">
        <f t="shared" si="28"/>
        <v>481.59999999999997</v>
      </c>
      <c r="H212" s="79">
        <v>12.16</v>
      </c>
      <c r="I212" s="96">
        <f t="shared" si="29"/>
        <v>486.4</v>
      </c>
      <c r="J212" s="258">
        <v>15.79</v>
      </c>
      <c r="K212" s="260">
        <f t="shared" si="31"/>
        <v>631.59999999999991</v>
      </c>
      <c r="L212" s="52"/>
      <c r="M212" s="53">
        <f t="shared" si="30"/>
        <v>0</v>
      </c>
    </row>
    <row r="213" spans="1:14" ht="15" customHeight="1" thickBot="1" x14ac:dyDescent="0.25">
      <c r="A213" s="183"/>
      <c r="B213" s="16"/>
      <c r="C213" s="185"/>
      <c r="D213" s="60"/>
      <c r="E213" s="63"/>
      <c r="F213" s="43"/>
      <c r="G213" s="29"/>
      <c r="H213" s="84">
        <v>12.89</v>
      </c>
      <c r="I213" s="92">
        <f>SUM(D212*H213)</f>
        <v>515.6</v>
      </c>
      <c r="J213" s="255"/>
      <c r="K213" s="257"/>
      <c r="L213" s="45"/>
      <c r="M213" s="41"/>
    </row>
    <row r="214" spans="1:14" ht="28.9" customHeight="1" thickBot="1" x14ac:dyDescent="0.25">
      <c r="A214" s="21">
        <v>105</v>
      </c>
      <c r="B214" s="16"/>
      <c r="C214" s="57" t="s">
        <v>115</v>
      </c>
      <c r="D214" s="59">
        <v>10</v>
      </c>
      <c r="E214" s="59" t="s">
        <v>129</v>
      </c>
      <c r="F214" s="48">
        <v>16.510000000000002</v>
      </c>
      <c r="G214" s="27">
        <f t="shared" si="28"/>
        <v>165.10000000000002</v>
      </c>
      <c r="H214" s="85">
        <v>13.83</v>
      </c>
      <c r="I214" s="101">
        <f t="shared" si="29"/>
        <v>138.30000000000001</v>
      </c>
      <c r="J214" s="88">
        <v>18.37</v>
      </c>
      <c r="K214" s="30">
        <f>SUM(D214*J214)</f>
        <v>183.70000000000002</v>
      </c>
      <c r="L214" s="14"/>
      <c r="M214" s="20">
        <f t="shared" si="30"/>
        <v>0</v>
      </c>
      <c r="N214" s="22"/>
    </row>
    <row r="215" spans="1:14" ht="15" customHeight="1" thickBot="1" x14ac:dyDescent="0.25">
      <c r="A215" s="182">
        <v>106</v>
      </c>
      <c r="B215" s="16"/>
      <c r="C215" s="186" t="s">
        <v>116</v>
      </c>
      <c r="D215" s="61">
        <v>20</v>
      </c>
      <c r="E215" s="62" t="s">
        <v>129</v>
      </c>
      <c r="F215" s="54">
        <v>63.51</v>
      </c>
      <c r="G215" s="55">
        <f t="shared" si="28"/>
        <v>1270.2</v>
      </c>
      <c r="H215" s="79">
        <v>64.900000000000006</v>
      </c>
      <c r="I215" s="96">
        <f t="shared" si="29"/>
        <v>1298</v>
      </c>
      <c r="J215" s="258">
        <v>84.27</v>
      </c>
      <c r="K215" s="260">
        <f t="shared" ref="K215:K223" si="32">SUM(D215*J215)</f>
        <v>1685.3999999999999</v>
      </c>
      <c r="L215" s="52"/>
      <c r="M215" s="53">
        <f t="shared" si="30"/>
        <v>0</v>
      </c>
    </row>
    <row r="216" spans="1:14" ht="15" customHeight="1" thickBot="1" x14ac:dyDescent="0.25">
      <c r="A216" s="183"/>
      <c r="B216" s="16"/>
      <c r="C216" s="185"/>
      <c r="D216" s="60"/>
      <c r="E216" s="63"/>
      <c r="F216" s="43"/>
      <c r="G216" s="29"/>
      <c r="H216" s="77">
        <v>68.790000000000006</v>
      </c>
      <c r="I216" s="102">
        <f>SUM(D215*H216)</f>
        <v>1375.8000000000002</v>
      </c>
      <c r="J216" s="255"/>
      <c r="K216" s="257"/>
      <c r="L216" s="45"/>
      <c r="M216" s="41"/>
    </row>
    <row r="217" spans="1:14" ht="20.25" customHeight="1" thickBot="1" x14ac:dyDescent="0.25">
      <c r="A217" s="182">
        <v>107</v>
      </c>
      <c r="B217" s="16"/>
      <c r="C217" s="186" t="s">
        <v>117</v>
      </c>
      <c r="D217" s="61">
        <v>5</v>
      </c>
      <c r="E217" s="62" t="s">
        <v>129</v>
      </c>
      <c r="F217" s="54">
        <v>5.93</v>
      </c>
      <c r="G217" s="55">
        <f t="shared" si="28"/>
        <v>29.65</v>
      </c>
      <c r="H217" s="79">
        <v>5.99</v>
      </c>
      <c r="I217" s="97">
        <f t="shared" si="29"/>
        <v>29.950000000000003</v>
      </c>
      <c r="J217" s="258">
        <v>7.78</v>
      </c>
      <c r="K217" s="260">
        <f t="shared" si="32"/>
        <v>38.9</v>
      </c>
      <c r="L217" s="52"/>
      <c r="M217" s="53">
        <f t="shared" si="30"/>
        <v>0</v>
      </c>
    </row>
    <row r="218" spans="1:14" ht="20.25" customHeight="1" thickBot="1" x14ac:dyDescent="0.25">
      <c r="A218" s="183"/>
      <c r="B218" s="16"/>
      <c r="C218" s="185"/>
      <c r="D218" s="60"/>
      <c r="E218" s="60"/>
      <c r="F218" s="43"/>
      <c r="G218" s="29"/>
      <c r="H218" s="77">
        <v>6.35</v>
      </c>
      <c r="I218" s="103">
        <f>SUM(D217*H218)</f>
        <v>31.75</v>
      </c>
      <c r="J218" s="255"/>
      <c r="K218" s="257"/>
      <c r="L218" s="45"/>
      <c r="M218" s="41"/>
    </row>
    <row r="219" spans="1:14" ht="26.25" customHeight="1" thickBot="1" x14ac:dyDescent="0.25">
      <c r="A219" s="182">
        <v>108</v>
      </c>
      <c r="B219" s="16"/>
      <c r="C219" s="186" t="s">
        <v>118</v>
      </c>
      <c r="D219" s="61">
        <v>10</v>
      </c>
      <c r="E219" s="62" t="s">
        <v>129</v>
      </c>
      <c r="F219" s="54">
        <v>35.14</v>
      </c>
      <c r="G219" s="55">
        <f t="shared" si="28"/>
        <v>351.4</v>
      </c>
      <c r="H219" s="79">
        <v>35.71</v>
      </c>
      <c r="I219" s="96">
        <f t="shared" si="29"/>
        <v>357.1</v>
      </c>
      <c r="J219" s="258">
        <v>43.37</v>
      </c>
      <c r="K219" s="260">
        <f t="shared" si="32"/>
        <v>433.7</v>
      </c>
      <c r="L219" s="52"/>
      <c r="M219" s="53">
        <f t="shared" si="30"/>
        <v>0</v>
      </c>
      <c r="N219" s="22"/>
    </row>
    <row r="220" spans="1:14" ht="26.25" customHeight="1" thickBot="1" x14ac:dyDescent="0.25">
      <c r="A220" s="183"/>
      <c r="B220" s="16"/>
      <c r="C220" s="185"/>
      <c r="D220" s="60"/>
      <c r="E220" s="63"/>
      <c r="F220" s="43"/>
      <c r="G220" s="29"/>
      <c r="H220" s="82">
        <v>37.85</v>
      </c>
      <c r="I220" s="92">
        <f>SUM(D219*H220)</f>
        <v>378.5</v>
      </c>
      <c r="J220" s="255"/>
      <c r="K220" s="257"/>
      <c r="L220" s="45"/>
      <c r="M220" s="41"/>
    </row>
    <row r="221" spans="1:14" ht="26.25" customHeight="1" thickBot="1" x14ac:dyDescent="0.25">
      <c r="A221" s="182">
        <v>109</v>
      </c>
      <c r="B221" s="16"/>
      <c r="C221" s="186" t="s">
        <v>119</v>
      </c>
      <c r="D221" s="61">
        <v>5</v>
      </c>
      <c r="E221" s="62" t="s">
        <v>129</v>
      </c>
      <c r="F221" s="50">
        <v>9.4499999999999993</v>
      </c>
      <c r="G221" s="51">
        <f t="shared" si="28"/>
        <v>47.25</v>
      </c>
      <c r="H221" s="79">
        <v>9.09</v>
      </c>
      <c r="I221" s="96">
        <f t="shared" si="29"/>
        <v>45.45</v>
      </c>
      <c r="J221" s="258">
        <v>11.81</v>
      </c>
      <c r="K221" s="260">
        <f t="shared" si="32"/>
        <v>59.050000000000004</v>
      </c>
      <c r="L221" s="52"/>
      <c r="M221" s="53">
        <f t="shared" si="30"/>
        <v>0</v>
      </c>
    </row>
    <row r="222" spans="1:14" ht="26.25" customHeight="1" thickBot="1" x14ac:dyDescent="0.25">
      <c r="A222" s="183"/>
      <c r="B222" s="16"/>
      <c r="C222" s="185"/>
      <c r="D222" s="60"/>
      <c r="E222" s="60"/>
      <c r="F222" s="43"/>
      <c r="G222" s="29"/>
      <c r="H222" s="82">
        <v>9.64</v>
      </c>
      <c r="I222" s="95">
        <f>SUM(D221*H222)</f>
        <v>48.2</v>
      </c>
      <c r="J222" s="255"/>
      <c r="K222" s="257"/>
      <c r="L222" s="45"/>
      <c r="M222" s="41"/>
    </row>
    <row r="223" spans="1:14" ht="20.25" customHeight="1" thickBot="1" x14ac:dyDescent="0.25">
      <c r="A223" s="182" t="s">
        <v>120</v>
      </c>
      <c r="B223" s="106"/>
      <c r="C223" s="186" t="s">
        <v>121</v>
      </c>
      <c r="D223" s="61">
        <v>50</v>
      </c>
      <c r="E223" s="62" t="s">
        <v>129</v>
      </c>
      <c r="F223" s="54">
        <v>11.27</v>
      </c>
      <c r="G223" s="55">
        <f t="shared" si="28"/>
        <v>563.5</v>
      </c>
      <c r="H223" s="79">
        <v>11.45</v>
      </c>
      <c r="I223" s="96">
        <f t="shared" si="29"/>
        <v>572.5</v>
      </c>
      <c r="J223" s="258">
        <v>14.87</v>
      </c>
      <c r="K223" s="259">
        <f t="shared" si="32"/>
        <v>743.5</v>
      </c>
      <c r="L223" s="52"/>
      <c r="M223" s="53">
        <f t="shared" si="30"/>
        <v>0</v>
      </c>
    </row>
    <row r="224" spans="1:14" ht="20.25" customHeight="1" thickBot="1" x14ac:dyDescent="0.25">
      <c r="A224" s="183"/>
      <c r="B224" s="16"/>
      <c r="C224" s="185"/>
      <c r="D224" s="60"/>
      <c r="E224" s="60"/>
      <c r="F224" s="43"/>
      <c r="G224" s="29"/>
      <c r="H224" s="84">
        <v>12.14</v>
      </c>
      <c r="I224" s="92">
        <f>SUM(D223*H224)</f>
        <v>607</v>
      </c>
      <c r="J224" s="255"/>
      <c r="K224" s="257"/>
      <c r="L224" s="45"/>
      <c r="M224" s="41"/>
    </row>
    <row r="225" spans="1:14" ht="28.9" customHeight="1" thickBot="1" x14ac:dyDescent="0.25">
      <c r="A225" s="21">
        <v>111</v>
      </c>
      <c r="B225" s="106"/>
      <c r="C225" s="57" t="s">
        <v>122</v>
      </c>
      <c r="D225" s="59">
        <v>10</v>
      </c>
      <c r="E225" s="59" t="s">
        <v>129</v>
      </c>
      <c r="F225" s="48">
        <v>7.6</v>
      </c>
      <c r="G225" s="27">
        <f t="shared" si="28"/>
        <v>76</v>
      </c>
      <c r="H225" s="83">
        <v>6.67</v>
      </c>
      <c r="I225" s="104">
        <f t="shared" si="29"/>
        <v>66.7</v>
      </c>
      <c r="J225" s="89">
        <v>7.83</v>
      </c>
      <c r="K225" s="30">
        <f t="shared" ref="K225:K230" si="33">SUM(D225*J225)</f>
        <v>78.3</v>
      </c>
      <c r="L225" s="14"/>
      <c r="M225" s="20">
        <f t="shared" si="30"/>
        <v>0</v>
      </c>
      <c r="N225" s="22"/>
    </row>
    <row r="226" spans="1:14" ht="28.9" customHeight="1" thickBot="1" x14ac:dyDescent="0.25">
      <c r="A226" s="21">
        <v>112</v>
      </c>
      <c r="B226" s="16"/>
      <c r="C226" s="57" t="s">
        <v>123</v>
      </c>
      <c r="D226" s="59">
        <v>10</v>
      </c>
      <c r="E226" s="59" t="s">
        <v>129</v>
      </c>
      <c r="F226" s="48">
        <v>9.4700000000000006</v>
      </c>
      <c r="G226" s="27">
        <f t="shared" si="28"/>
        <v>94.7</v>
      </c>
      <c r="H226" s="83">
        <v>8.3000000000000007</v>
      </c>
      <c r="I226" s="104">
        <f t="shared" si="29"/>
        <v>83</v>
      </c>
      <c r="J226" s="89">
        <v>9.76</v>
      </c>
      <c r="K226" s="30">
        <f t="shared" si="33"/>
        <v>97.6</v>
      </c>
      <c r="L226" s="14"/>
      <c r="M226" s="20">
        <f t="shared" si="30"/>
        <v>0</v>
      </c>
    </row>
    <row r="227" spans="1:14" ht="28.9" customHeight="1" thickBot="1" x14ac:dyDescent="0.25">
      <c r="A227" s="21">
        <v>113</v>
      </c>
      <c r="B227" s="16"/>
      <c r="C227" s="57" t="s">
        <v>124</v>
      </c>
      <c r="D227" s="59">
        <v>10</v>
      </c>
      <c r="E227" s="59" t="s">
        <v>129</v>
      </c>
      <c r="F227" s="48">
        <v>36.06</v>
      </c>
      <c r="G227" s="27">
        <f t="shared" si="28"/>
        <v>360.6</v>
      </c>
      <c r="H227" s="83">
        <v>31.61</v>
      </c>
      <c r="I227" s="104">
        <f t="shared" si="29"/>
        <v>316.10000000000002</v>
      </c>
      <c r="J227" s="89">
        <v>37.14</v>
      </c>
      <c r="K227" s="30">
        <f t="shared" si="33"/>
        <v>371.4</v>
      </c>
      <c r="L227" s="14"/>
      <c r="M227" s="20">
        <f t="shared" si="30"/>
        <v>0</v>
      </c>
      <c r="N227" s="22"/>
    </row>
    <row r="228" spans="1:14" ht="30" customHeight="1" thickBot="1" x14ac:dyDescent="0.25">
      <c r="A228" s="21">
        <v>114</v>
      </c>
      <c r="B228" s="16"/>
      <c r="C228" s="57" t="s">
        <v>125</v>
      </c>
      <c r="D228" s="59">
        <v>5</v>
      </c>
      <c r="E228" s="59" t="s">
        <v>129</v>
      </c>
      <c r="F228" s="48">
        <v>18.29</v>
      </c>
      <c r="G228" s="27">
        <f t="shared" si="28"/>
        <v>91.449999999999989</v>
      </c>
      <c r="H228" s="83">
        <v>16.04</v>
      </c>
      <c r="I228" s="105">
        <f t="shared" si="29"/>
        <v>80.199999999999989</v>
      </c>
      <c r="J228" s="88">
        <v>18.850000000000001</v>
      </c>
      <c r="K228" s="30">
        <f t="shared" si="33"/>
        <v>94.25</v>
      </c>
      <c r="L228" s="14"/>
      <c r="M228" s="20">
        <f t="shared" si="30"/>
        <v>0</v>
      </c>
    </row>
    <row r="229" spans="1:14" ht="29.45" customHeight="1" thickBot="1" x14ac:dyDescent="0.25">
      <c r="A229" s="21">
        <v>115</v>
      </c>
      <c r="B229" s="16"/>
      <c r="C229" s="57" t="s">
        <v>126</v>
      </c>
      <c r="D229" s="59">
        <v>10</v>
      </c>
      <c r="E229" s="59" t="s">
        <v>129</v>
      </c>
      <c r="F229" s="26">
        <v>18</v>
      </c>
      <c r="G229" s="27">
        <f t="shared" si="28"/>
        <v>180</v>
      </c>
      <c r="H229" s="83">
        <v>14.82</v>
      </c>
      <c r="I229" s="104">
        <f t="shared" si="29"/>
        <v>148.19999999999999</v>
      </c>
      <c r="J229" s="88">
        <v>26.14</v>
      </c>
      <c r="K229" s="30">
        <f t="shared" si="33"/>
        <v>261.39999999999998</v>
      </c>
      <c r="L229" s="14"/>
      <c r="M229" s="20">
        <f t="shared" si="30"/>
        <v>0</v>
      </c>
    </row>
    <row r="230" spans="1:14" ht="29.45" customHeight="1" thickBot="1" x14ac:dyDescent="0.25">
      <c r="A230" s="21">
        <v>116</v>
      </c>
      <c r="B230" s="16"/>
      <c r="C230" s="57" t="s">
        <v>127</v>
      </c>
      <c r="D230" s="59">
        <v>300</v>
      </c>
      <c r="E230" s="59" t="s">
        <v>129</v>
      </c>
      <c r="F230" s="17">
        <v>4.0199999999999996</v>
      </c>
      <c r="G230" s="15">
        <f t="shared" si="28"/>
        <v>1205.9999999999998</v>
      </c>
      <c r="H230" s="83">
        <v>3.39</v>
      </c>
      <c r="I230" s="105">
        <f t="shared" si="29"/>
        <v>1017</v>
      </c>
      <c r="J230" s="88">
        <v>7.24</v>
      </c>
      <c r="K230" s="30">
        <f t="shared" si="33"/>
        <v>2172</v>
      </c>
      <c r="L230" s="14"/>
      <c r="M230" s="20">
        <f t="shared" si="30"/>
        <v>0</v>
      </c>
    </row>
    <row r="231" spans="1:14" ht="29.45" customHeight="1" thickBot="1" x14ac:dyDescent="0.25">
      <c r="A231" s="21">
        <v>117</v>
      </c>
      <c r="B231" s="106"/>
      <c r="C231" s="57" t="s">
        <v>128</v>
      </c>
      <c r="D231" s="59">
        <v>300</v>
      </c>
      <c r="E231" s="59" t="s">
        <v>129</v>
      </c>
      <c r="F231" s="17">
        <v>5.23</v>
      </c>
      <c r="G231" s="15">
        <f t="shared" si="28"/>
        <v>1569.0000000000002</v>
      </c>
      <c r="H231" s="83">
        <v>4.4000000000000004</v>
      </c>
      <c r="I231" s="104">
        <f t="shared" si="29"/>
        <v>1320</v>
      </c>
      <c r="J231" s="89">
        <v>9.6</v>
      </c>
      <c r="K231" s="30">
        <f>SUM(D231*J231)</f>
        <v>2880</v>
      </c>
      <c r="L231" s="14"/>
      <c r="M231" s="20">
        <f t="shared" si="30"/>
        <v>0</v>
      </c>
    </row>
    <row r="232" spans="1:14" ht="15.6" customHeight="1" x14ac:dyDescent="0.2">
      <c r="A232" s="203" t="s">
        <v>8</v>
      </c>
      <c r="B232" s="204"/>
      <c r="C232" s="204"/>
      <c r="D232" s="204"/>
      <c r="E232" s="205"/>
      <c r="F232" s="233">
        <f>SUM(G15:G231)</f>
        <v>100375.19999999992</v>
      </c>
      <c r="G232" s="234"/>
      <c r="H232" s="174">
        <v>100604.75</v>
      </c>
      <c r="I232" s="175"/>
      <c r="J232" s="213">
        <f>SUM(K15:K231)</f>
        <v>131903.59999999998</v>
      </c>
      <c r="K232" s="214"/>
      <c r="L232" s="217">
        <v>0</v>
      </c>
      <c r="M232" s="218"/>
    </row>
    <row r="233" spans="1:14" ht="14.45" customHeight="1" thickBot="1" x14ac:dyDescent="0.25">
      <c r="A233" s="206"/>
      <c r="B233" s="207"/>
      <c r="C233" s="207"/>
      <c r="D233" s="207"/>
      <c r="E233" s="208"/>
      <c r="F233" s="237"/>
      <c r="G233" s="238"/>
      <c r="H233" s="172">
        <f>SUM(I16,I18,I20,I22,I24,I26,I28,I30,I32,I34,I36,I38,I40,I42,I44,I46,I48,I50,I52,I53,I56,I58,I60,I62,I64,I66,I68,I70,I72,I74,I76,I78,I80,I82,I84,I86,I88,I90,I92,I94,I96,I98,I100,I102,I104,I106,I108,I110,I112,I114,I116,I118,I120,I122,I124,I126,I128,I130,I132,I134,I136,I138,I140,I142,I144,I146,I148,I150,I152,I153,I154,I155,I157,I159,I161,I163,I165,I167,I169,I171,I173,I174,I175,I176,I177,I179,I181,I183,I185,I186,I188,I190,I192,I194,I195,I197,I199,I201,I203,I205,I207,I209,I211,I213,I214,I216,I218,I220,I222,I224,I225,I226,I227,I228,I229,I230,I231)</f>
        <v>106573.05000000003</v>
      </c>
      <c r="I233" s="173"/>
      <c r="J233" s="215"/>
      <c r="K233" s="216"/>
      <c r="L233" s="133"/>
      <c r="M233" s="135"/>
    </row>
    <row r="234" spans="1:14" ht="14.45" customHeight="1" x14ac:dyDescent="0.2">
      <c r="A234" s="239" t="s">
        <v>157</v>
      </c>
      <c r="B234" s="240"/>
      <c r="C234" s="240"/>
      <c r="D234" s="240"/>
      <c r="E234" s="241"/>
      <c r="F234" s="233">
        <f>SUM(F232*8.2%)</f>
        <v>8230.7663999999932</v>
      </c>
      <c r="G234" s="234"/>
      <c r="H234" s="209">
        <v>8249.59</v>
      </c>
      <c r="I234" s="210"/>
      <c r="J234" s="284">
        <f>SUM(J232*8.3%)</f>
        <v>10947.998799999999</v>
      </c>
      <c r="K234" s="285"/>
      <c r="L234" s="217">
        <v>0</v>
      </c>
      <c r="M234" s="218"/>
    </row>
    <row r="235" spans="1:14" ht="15" customHeight="1" thickBot="1" x14ac:dyDescent="0.25">
      <c r="A235" s="242"/>
      <c r="B235" s="243"/>
      <c r="C235" s="243"/>
      <c r="D235" s="243"/>
      <c r="E235" s="244"/>
      <c r="F235" s="235"/>
      <c r="G235" s="236"/>
      <c r="H235" s="176">
        <f>SUM(H233*8.2%)</f>
        <v>8738.9901000000009</v>
      </c>
      <c r="I235" s="177"/>
      <c r="J235" s="286"/>
      <c r="K235" s="287"/>
      <c r="L235" s="219">
        <f>SUM(L232*8.2%)</f>
        <v>0</v>
      </c>
      <c r="M235" s="220"/>
    </row>
    <row r="236" spans="1:14" ht="15" customHeight="1" thickTop="1" x14ac:dyDescent="0.2">
      <c r="A236" s="227" t="s">
        <v>132</v>
      </c>
      <c r="B236" s="228"/>
      <c r="C236" s="228"/>
      <c r="D236" s="228"/>
      <c r="E236" s="229"/>
      <c r="F236" s="221">
        <f>SUM(F232,F234)</f>
        <v>108605.96639999992</v>
      </c>
      <c r="G236" s="225"/>
      <c r="H236" s="211">
        <v>108854.34</v>
      </c>
      <c r="I236" s="212"/>
      <c r="J236" s="288">
        <f>SUM(J232,J234)</f>
        <v>142851.59879999998</v>
      </c>
      <c r="K236" s="289"/>
      <c r="L236" s="221">
        <f>SUM(L232,L234)</f>
        <v>0</v>
      </c>
      <c r="M236" s="222"/>
    </row>
    <row r="237" spans="1:14" ht="15" customHeight="1" thickBot="1" x14ac:dyDescent="0.25">
      <c r="A237" s="230"/>
      <c r="B237" s="231"/>
      <c r="C237" s="231"/>
      <c r="D237" s="231"/>
      <c r="E237" s="232"/>
      <c r="F237" s="223"/>
      <c r="G237" s="226"/>
      <c r="H237" s="131">
        <f>SUM(H233,H235)</f>
        <v>115312.04010000003</v>
      </c>
      <c r="I237" s="132"/>
      <c r="J237" s="290"/>
      <c r="K237" s="291"/>
      <c r="L237" s="223"/>
      <c r="M237" s="224"/>
    </row>
    <row r="238" spans="1:14" ht="15" customHeight="1" thickTop="1" thickBot="1" x14ac:dyDescent="0.25">
      <c r="A238" s="144" t="s">
        <v>5</v>
      </c>
      <c r="B238" s="145"/>
      <c r="C238" s="145"/>
      <c r="D238" s="145"/>
      <c r="E238" s="146"/>
      <c r="F238" s="133" t="s">
        <v>133</v>
      </c>
      <c r="G238" s="134"/>
      <c r="H238" s="281" t="s">
        <v>133</v>
      </c>
      <c r="I238" s="282"/>
      <c r="J238" s="282"/>
      <c r="K238" s="283"/>
      <c r="L238" s="133"/>
      <c r="M238" s="135"/>
    </row>
    <row r="239" spans="1:14" ht="15" customHeight="1" thickBot="1" x14ac:dyDescent="0.25">
      <c r="A239" s="136" t="s">
        <v>11</v>
      </c>
      <c r="B239" s="137"/>
      <c r="C239" s="137"/>
      <c r="D239" s="137"/>
      <c r="E239" s="138"/>
      <c r="F239" s="139" t="s">
        <v>135</v>
      </c>
      <c r="G239" s="140"/>
      <c r="H239" s="263">
        <v>0</v>
      </c>
      <c r="I239" s="264"/>
      <c r="J239" s="264"/>
      <c r="K239" s="265"/>
      <c r="L239" s="139"/>
      <c r="M239" s="141"/>
    </row>
    <row r="240" spans="1:14" ht="15" customHeight="1" thickBot="1" x14ac:dyDescent="0.25">
      <c r="A240" s="136" t="s">
        <v>12</v>
      </c>
      <c r="B240" s="198"/>
      <c r="C240" s="198"/>
      <c r="D240" s="198"/>
      <c r="E240" s="199"/>
      <c r="F240" s="200">
        <v>0.1</v>
      </c>
      <c r="G240" s="201"/>
      <c r="H240" s="263">
        <v>0</v>
      </c>
      <c r="I240" s="264"/>
      <c r="J240" s="264"/>
      <c r="K240" s="265"/>
      <c r="L240" s="139"/>
      <c r="M240" s="202"/>
    </row>
    <row r="241" spans="1:13" ht="31.5" customHeight="1" thickBot="1" x14ac:dyDescent="0.25">
      <c r="A241" s="187" t="s">
        <v>144</v>
      </c>
      <c r="B241" s="188"/>
      <c r="C241" s="188"/>
      <c r="D241" s="188"/>
      <c r="E241" s="189"/>
      <c r="F241" s="127" t="s">
        <v>137</v>
      </c>
      <c r="G241" s="128"/>
      <c r="H241" s="266" t="s">
        <v>147</v>
      </c>
      <c r="I241" s="267"/>
      <c r="J241" s="267"/>
      <c r="K241" s="268"/>
      <c r="L241" s="129"/>
      <c r="M241" s="130"/>
    </row>
    <row r="242" spans="1:13" ht="102.6" hidden="1" customHeight="1" thickBot="1" x14ac:dyDescent="0.25">
      <c r="A242" s="116" t="s">
        <v>143</v>
      </c>
      <c r="B242" s="117"/>
      <c r="C242" s="117"/>
      <c r="D242" s="117"/>
      <c r="E242" s="118"/>
      <c r="F242" s="119" t="s">
        <v>134</v>
      </c>
      <c r="G242" s="120"/>
      <c r="H242" s="119"/>
      <c r="I242" s="120"/>
      <c r="J242" s="121"/>
      <c r="K242" s="122"/>
      <c r="L242" s="121"/>
      <c r="M242" s="123"/>
    </row>
    <row r="245" spans="1:13" ht="17.25" customHeight="1" x14ac:dyDescent="0.2"/>
    <row r="246" spans="1:13" ht="21" customHeight="1" x14ac:dyDescent="0.2">
      <c r="I246" s="13"/>
    </row>
    <row r="247" spans="1:13" ht="21" customHeight="1" x14ac:dyDescent="0.2"/>
    <row r="248" spans="1:13" ht="21" customHeight="1" x14ac:dyDescent="0.2"/>
    <row r="249" spans="1:13" ht="21" customHeight="1" x14ac:dyDescent="0.2"/>
    <row r="250" spans="1:13" ht="20.25" customHeight="1" x14ac:dyDescent="0.2"/>
    <row r="251" spans="1:13" ht="21" customHeight="1" x14ac:dyDescent="0.2"/>
    <row r="252" spans="1:13" ht="21" customHeight="1" x14ac:dyDescent="0.2"/>
    <row r="253" spans="1:13" ht="21" customHeight="1" x14ac:dyDescent="0.2"/>
    <row r="254" spans="1:13" ht="21" customHeight="1" x14ac:dyDescent="0.2"/>
    <row r="255" spans="1:13" ht="21" customHeight="1" x14ac:dyDescent="0.2"/>
  </sheetData>
  <mergeCells count="460">
    <mergeCell ref="D15:D16"/>
    <mergeCell ref="A11:G11"/>
    <mergeCell ref="H11:K11"/>
    <mergeCell ref="H9:K10"/>
    <mergeCell ref="J217:J218"/>
    <mergeCell ref="J219:J220"/>
    <mergeCell ref="J221:J222"/>
    <mergeCell ref="J223:J224"/>
    <mergeCell ref="H238:K238"/>
    <mergeCell ref="J180:J181"/>
    <mergeCell ref="J182:J183"/>
    <mergeCell ref="J184:J185"/>
    <mergeCell ref="J143:J144"/>
    <mergeCell ref="J145:J146"/>
    <mergeCell ref="J147:J148"/>
    <mergeCell ref="J149:J150"/>
    <mergeCell ref="J151:J152"/>
    <mergeCell ref="J156:J157"/>
    <mergeCell ref="J158:J159"/>
    <mergeCell ref="J160:J161"/>
    <mergeCell ref="J162:J163"/>
    <mergeCell ref="J125:J126"/>
    <mergeCell ref="J127:J128"/>
    <mergeCell ref="J129:J130"/>
    <mergeCell ref="H239:K239"/>
    <mergeCell ref="H240:K240"/>
    <mergeCell ref="H241:K241"/>
    <mergeCell ref="E15:E16"/>
    <mergeCell ref="J198:J199"/>
    <mergeCell ref="J200:J201"/>
    <mergeCell ref="J202:J203"/>
    <mergeCell ref="J204:J205"/>
    <mergeCell ref="J206:J207"/>
    <mergeCell ref="J208:J209"/>
    <mergeCell ref="J210:J211"/>
    <mergeCell ref="J212:J213"/>
    <mergeCell ref="J215:J216"/>
    <mergeCell ref="J187:J188"/>
    <mergeCell ref="J189:J190"/>
    <mergeCell ref="J191:J192"/>
    <mergeCell ref="J193:J194"/>
    <mergeCell ref="J196:J197"/>
    <mergeCell ref="J164:J165"/>
    <mergeCell ref="J166:J167"/>
    <mergeCell ref="J168:J169"/>
    <mergeCell ref="J170:J171"/>
    <mergeCell ref="J172:J173"/>
    <mergeCell ref="J178:J179"/>
    <mergeCell ref="J137:J138"/>
    <mergeCell ref="J139:J140"/>
    <mergeCell ref="J141:J142"/>
    <mergeCell ref="J107:J108"/>
    <mergeCell ref="J109:J110"/>
    <mergeCell ref="J111:J112"/>
    <mergeCell ref="J113:J114"/>
    <mergeCell ref="J115:J116"/>
    <mergeCell ref="J117:J118"/>
    <mergeCell ref="J119:J120"/>
    <mergeCell ref="J121:J122"/>
    <mergeCell ref="J123:J124"/>
    <mergeCell ref="J95:J96"/>
    <mergeCell ref="J97:J98"/>
    <mergeCell ref="J99:J100"/>
    <mergeCell ref="J101:J102"/>
    <mergeCell ref="J103:J104"/>
    <mergeCell ref="J105:J106"/>
    <mergeCell ref="J131:J132"/>
    <mergeCell ref="J133:J134"/>
    <mergeCell ref="J135:J136"/>
    <mergeCell ref="J77:J78"/>
    <mergeCell ref="J79:J80"/>
    <mergeCell ref="J81:J82"/>
    <mergeCell ref="J83:J84"/>
    <mergeCell ref="J85:J86"/>
    <mergeCell ref="J87:J88"/>
    <mergeCell ref="J89:J90"/>
    <mergeCell ref="J91:J92"/>
    <mergeCell ref="J93:J94"/>
    <mergeCell ref="K208:K209"/>
    <mergeCell ref="K210:K211"/>
    <mergeCell ref="K212:K213"/>
    <mergeCell ref="K215:K216"/>
    <mergeCell ref="K217:K218"/>
    <mergeCell ref="K219:K220"/>
    <mergeCell ref="K221:K222"/>
    <mergeCell ref="K223:K224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J63:J64"/>
    <mergeCell ref="J65:J66"/>
    <mergeCell ref="J67:J68"/>
    <mergeCell ref="J69:J70"/>
    <mergeCell ref="K198:K199"/>
    <mergeCell ref="K200:K201"/>
    <mergeCell ref="K187:K188"/>
    <mergeCell ref="K189:K190"/>
    <mergeCell ref="K191:K192"/>
    <mergeCell ref="K193:K194"/>
    <mergeCell ref="K202:K203"/>
    <mergeCell ref="K204:K205"/>
    <mergeCell ref="K206:K207"/>
    <mergeCell ref="K151:K152"/>
    <mergeCell ref="K156:K157"/>
    <mergeCell ref="K180:K181"/>
    <mergeCell ref="K182:K183"/>
    <mergeCell ref="K184:K185"/>
    <mergeCell ref="K196:K197"/>
    <mergeCell ref="K158:K159"/>
    <mergeCell ref="K160:K161"/>
    <mergeCell ref="K162:K163"/>
    <mergeCell ref="K164:K165"/>
    <mergeCell ref="K166:K167"/>
    <mergeCell ref="K168:K169"/>
    <mergeCell ref="K170:K171"/>
    <mergeCell ref="K172:K173"/>
    <mergeCell ref="K178:K179"/>
    <mergeCell ref="K133:K134"/>
    <mergeCell ref="K135:K136"/>
    <mergeCell ref="K137:K138"/>
    <mergeCell ref="K139:K140"/>
    <mergeCell ref="K141:K142"/>
    <mergeCell ref="K143:K144"/>
    <mergeCell ref="K145:K146"/>
    <mergeCell ref="K147:K148"/>
    <mergeCell ref="K149:K150"/>
    <mergeCell ref="K115:K116"/>
    <mergeCell ref="K117:K118"/>
    <mergeCell ref="K119:K120"/>
    <mergeCell ref="K121:K122"/>
    <mergeCell ref="K123:K124"/>
    <mergeCell ref="K125:K126"/>
    <mergeCell ref="K127:K128"/>
    <mergeCell ref="K129:K130"/>
    <mergeCell ref="K131:K132"/>
    <mergeCell ref="K97:K98"/>
    <mergeCell ref="K99:K100"/>
    <mergeCell ref="K101:K102"/>
    <mergeCell ref="K103:K104"/>
    <mergeCell ref="K105:K106"/>
    <mergeCell ref="K107:K108"/>
    <mergeCell ref="K109:K110"/>
    <mergeCell ref="K111:K112"/>
    <mergeCell ref="K113:K114"/>
    <mergeCell ref="K83:K84"/>
    <mergeCell ref="K85:K86"/>
    <mergeCell ref="K87:K88"/>
    <mergeCell ref="K89:K90"/>
    <mergeCell ref="K91:K92"/>
    <mergeCell ref="K93:K94"/>
    <mergeCell ref="K95:K96"/>
    <mergeCell ref="K77:K78"/>
    <mergeCell ref="K79:K80"/>
    <mergeCell ref="K81:K82"/>
    <mergeCell ref="J37:J38"/>
    <mergeCell ref="K37:K38"/>
    <mergeCell ref="K39:K40"/>
    <mergeCell ref="K41:K42"/>
    <mergeCell ref="K43:K44"/>
    <mergeCell ref="K45:K46"/>
    <mergeCell ref="K47:K48"/>
    <mergeCell ref="K73:K74"/>
    <mergeCell ref="K75:K76"/>
    <mergeCell ref="J71:J72"/>
    <mergeCell ref="J73:J74"/>
    <mergeCell ref="J75:J76"/>
    <mergeCell ref="K59:K60"/>
    <mergeCell ref="K61:K62"/>
    <mergeCell ref="K63:K64"/>
    <mergeCell ref="K65:K66"/>
    <mergeCell ref="K67:K68"/>
    <mergeCell ref="K69:K70"/>
    <mergeCell ref="K71:K72"/>
    <mergeCell ref="J25:J26"/>
    <mergeCell ref="K25:K26"/>
    <mergeCell ref="J27:J28"/>
    <mergeCell ref="K27:K28"/>
    <mergeCell ref="J29:J30"/>
    <mergeCell ref="K29:K30"/>
    <mergeCell ref="J31:J32"/>
    <mergeCell ref="K31:K32"/>
    <mergeCell ref="J33:J34"/>
    <mergeCell ref="K33:K34"/>
    <mergeCell ref="K49:K50"/>
    <mergeCell ref="K51:K52"/>
    <mergeCell ref="K53:K54"/>
    <mergeCell ref="K55:K56"/>
    <mergeCell ref="K57:K58"/>
    <mergeCell ref="J35:J36"/>
    <mergeCell ref="K35:K36"/>
    <mergeCell ref="J15:J16"/>
    <mergeCell ref="K15:K16"/>
    <mergeCell ref="J17:J18"/>
    <mergeCell ref="K17:K18"/>
    <mergeCell ref="J19:J20"/>
    <mergeCell ref="K19:K20"/>
    <mergeCell ref="J21:J22"/>
    <mergeCell ref="K21:K22"/>
    <mergeCell ref="J23:J24"/>
    <mergeCell ref="K23:K24"/>
    <mergeCell ref="A223:A224"/>
    <mergeCell ref="C223:C224"/>
    <mergeCell ref="C23:C24"/>
    <mergeCell ref="A219:A220"/>
    <mergeCell ref="C219:C220"/>
    <mergeCell ref="A221:A222"/>
    <mergeCell ref="C221:C222"/>
    <mergeCell ref="A215:A216"/>
    <mergeCell ref="C215:C216"/>
    <mergeCell ref="A217:A218"/>
    <mergeCell ref="C217:C218"/>
    <mergeCell ref="A210:A211"/>
    <mergeCell ref="C210:C211"/>
    <mergeCell ref="A212:A213"/>
    <mergeCell ref="C212:C213"/>
    <mergeCell ref="A206:A207"/>
    <mergeCell ref="C206:C207"/>
    <mergeCell ref="A208:A209"/>
    <mergeCell ref="C208:C209"/>
    <mergeCell ref="A202:A203"/>
    <mergeCell ref="C202:C203"/>
    <mergeCell ref="A204:A205"/>
    <mergeCell ref="C204:C205"/>
    <mergeCell ref="A198:A199"/>
    <mergeCell ref="C198:C199"/>
    <mergeCell ref="A200:A201"/>
    <mergeCell ref="C200:C201"/>
    <mergeCell ref="A193:A194"/>
    <mergeCell ref="C193:C194"/>
    <mergeCell ref="A196:A197"/>
    <mergeCell ref="C196:C197"/>
    <mergeCell ref="A189:A190"/>
    <mergeCell ref="C189:C190"/>
    <mergeCell ref="A191:A192"/>
    <mergeCell ref="C191:C192"/>
    <mergeCell ref="A184:A185"/>
    <mergeCell ref="C184:C185"/>
    <mergeCell ref="A187:A188"/>
    <mergeCell ref="C187:C188"/>
    <mergeCell ref="A180:A181"/>
    <mergeCell ref="C180:C181"/>
    <mergeCell ref="A182:A183"/>
    <mergeCell ref="C182:C183"/>
    <mergeCell ref="A172:A173"/>
    <mergeCell ref="C172:C173"/>
    <mergeCell ref="A178:A179"/>
    <mergeCell ref="C178:C179"/>
    <mergeCell ref="A168:A169"/>
    <mergeCell ref="C168:C169"/>
    <mergeCell ref="A170:A171"/>
    <mergeCell ref="C170:C171"/>
    <mergeCell ref="A164:A165"/>
    <mergeCell ref="C164:C165"/>
    <mergeCell ref="A166:A167"/>
    <mergeCell ref="C166:C167"/>
    <mergeCell ref="A160:A161"/>
    <mergeCell ref="C160:C161"/>
    <mergeCell ref="A162:A163"/>
    <mergeCell ref="C162:C163"/>
    <mergeCell ref="A156:A157"/>
    <mergeCell ref="C156:C157"/>
    <mergeCell ref="A158:A159"/>
    <mergeCell ref="C158:C159"/>
    <mergeCell ref="A149:A150"/>
    <mergeCell ref="C149:C150"/>
    <mergeCell ref="A151:A152"/>
    <mergeCell ref="C151:C152"/>
    <mergeCell ref="A145:A146"/>
    <mergeCell ref="C145:C146"/>
    <mergeCell ref="A147:A148"/>
    <mergeCell ref="C147:C148"/>
    <mergeCell ref="A141:A142"/>
    <mergeCell ref="C141:C142"/>
    <mergeCell ref="A143:A144"/>
    <mergeCell ref="C143:C144"/>
    <mergeCell ref="A137:A138"/>
    <mergeCell ref="C137:C138"/>
    <mergeCell ref="A139:A140"/>
    <mergeCell ref="C139:C140"/>
    <mergeCell ref="A133:A134"/>
    <mergeCell ref="C133:C134"/>
    <mergeCell ref="A135:A136"/>
    <mergeCell ref="C135:C136"/>
    <mergeCell ref="A129:A130"/>
    <mergeCell ref="C129:C130"/>
    <mergeCell ref="A131:A132"/>
    <mergeCell ref="C131:C132"/>
    <mergeCell ref="A125:A126"/>
    <mergeCell ref="C125:C126"/>
    <mergeCell ref="A127:A128"/>
    <mergeCell ref="C127:C128"/>
    <mergeCell ref="A121:A122"/>
    <mergeCell ref="C121:C122"/>
    <mergeCell ref="A123:A124"/>
    <mergeCell ref="C123:C124"/>
    <mergeCell ref="A117:A118"/>
    <mergeCell ref="C117:C118"/>
    <mergeCell ref="A119:A120"/>
    <mergeCell ref="C119:C120"/>
    <mergeCell ref="A113:A114"/>
    <mergeCell ref="C113:C114"/>
    <mergeCell ref="A115:A116"/>
    <mergeCell ref="C115:C116"/>
    <mergeCell ref="A109:A110"/>
    <mergeCell ref="C109:C110"/>
    <mergeCell ref="A111:A112"/>
    <mergeCell ref="C111:C112"/>
    <mergeCell ref="A105:A106"/>
    <mergeCell ref="C105:C106"/>
    <mergeCell ref="A107:A108"/>
    <mergeCell ref="C107:C108"/>
    <mergeCell ref="A101:A102"/>
    <mergeCell ref="C101:C102"/>
    <mergeCell ref="A103:A104"/>
    <mergeCell ref="C103:C104"/>
    <mergeCell ref="A97:A98"/>
    <mergeCell ref="C97:C98"/>
    <mergeCell ref="A99:A100"/>
    <mergeCell ref="C99:C100"/>
    <mergeCell ref="A93:A94"/>
    <mergeCell ref="C93:C94"/>
    <mergeCell ref="A95:A96"/>
    <mergeCell ref="C95:C96"/>
    <mergeCell ref="A89:A90"/>
    <mergeCell ref="C89:C90"/>
    <mergeCell ref="A91:A92"/>
    <mergeCell ref="C91:C92"/>
    <mergeCell ref="A85:A86"/>
    <mergeCell ref="C85:C86"/>
    <mergeCell ref="A87:A88"/>
    <mergeCell ref="C87:C88"/>
    <mergeCell ref="A81:A82"/>
    <mergeCell ref="C81:C82"/>
    <mergeCell ref="A83:A84"/>
    <mergeCell ref="C83:C84"/>
    <mergeCell ref="A77:A78"/>
    <mergeCell ref="C77:C78"/>
    <mergeCell ref="A79:A80"/>
    <mergeCell ref="C79:C80"/>
    <mergeCell ref="A73:A74"/>
    <mergeCell ref="C73:C74"/>
    <mergeCell ref="A75:A76"/>
    <mergeCell ref="C75:C76"/>
    <mergeCell ref="A69:A70"/>
    <mergeCell ref="C69:C70"/>
    <mergeCell ref="A57:A58"/>
    <mergeCell ref="C57:C58"/>
    <mergeCell ref="A71:A72"/>
    <mergeCell ref="C71:C72"/>
    <mergeCell ref="A65:A66"/>
    <mergeCell ref="C65:C66"/>
    <mergeCell ref="A67:A68"/>
    <mergeCell ref="C67:C68"/>
    <mergeCell ref="A61:A62"/>
    <mergeCell ref="C61:C62"/>
    <mergeCell ref="A63:A64"/>
    <mergeCell ref="C63:C64"/>
    <mergeCell ref="A33:A34"/>
    <mergeCell ref="A35:A36"/>
    <mergeCell ref="A37:A38"/>
    <mergeCell ref="A39:A40"/>
    <mergeCell ref="A41:A42"/>
    <mergeCell ref="A59:A60"/>
    <mergeCell ref="C59:C60"/>
    <mergeCell ref="C51:C52"/>
    <mergeCell ref="C53:C54"/>
    <mergeCell ref="C45:C46"/>
    <mergeCell ref="C47:C48"/>
    <mergeCell ref="C39:C40"/>
    <mergeCell ref="C41:C42"/>
    <mergeCell ref="C37:C38"/>
    <mergeCell ref="C43:C44"/>
    <mergeCell ref="C49:C50"/>
    <mergeCell ref="C55:C56"/>
    <mergeCell ref="A43:A44"/>
    <mergeCell ref="A45:A46"/>
    <mergeCell ref="A47:A48"/>
    <mergeCell ref="A49:A50"/>
    <mergeCell ref="A51:A52"/>
    <mergeCell ref="A241:E241"/>
    <mergeCell ref="F9:G10"/>
    <mergeCell ref="L9:M10"/>
    <mergeCell ref="A240:E240"/>
    <mergeCell ref="F240:G240"/>
    <mergeCell ref="L240:M240"/>
    <mergeCell ref="A232:E233"/>
    <mergeCell ref="H234:I234"/>
    <mergeCell ref="H236:I236"/>
    <mergeCell ref="J232:K233"/>
    <mergeCell ref="L232:M233"/>
    <mergeCell ref="J234:K235"/>
    <mergeCell ref="L234:M235"/>
    <mergeCell ref="J236:K237"/>
    <mergeCell ref="L236:M237"/>
    <mergeCell ref="F236:G237"/>
    <mergeCell ref="A23:A24"/>
    <mergeCell ref="A25:A26"/>
    <mergeCell ref="A27:A28"/>
    <mergeCell ref="A29:A30"/>
    <mergeCell ref="A236:E237"/>
    <mergeCell ref="F234:G235"/>
    <mergeCell ref="F232:G233"/>
    <mergeCell ref="A234:E235"/>
    <mergeCell ref="D13:E13"/>
    <mergeCell ref="A9:E10"/>
    <mergeCell ref="J12:K13"/>
    <mergeCell ref="L12:M13"/>
    <mergeCell ref="H233:I233"/>
    <mergeCell ref="H232:I232"/>
    <mergeCell ref="H235:I235"/>
    <mergeCell ref="A15:A16"/>
    <mergeCell ref="C15:C16"/>
    <mergeCell ref="A17:A18"/>
    <mergeCell ref="C17:C18"/>
    <mergeCell ref="A31:A32"/>
    <mergeCell ref="A19:A20"/>
    <mergeCell ref="C19:C20"/>
    <mergeCell ref="A21:A22"/>
    <mergeCell ref="C21:C22"/>
    <mergeCell ref="C33:C34"/>
    <mergeCell ref="C35:C36"/>
    <mergeCell ref="C27:C28"/>
    <mergeCell ref="C29:C30"/>
    <mergeCell ref="A53:A54"/>
    <mergeCell ref="A55:A56"/>
    <mergeCell ref="C25:C26"/>
    <mergeCell ref="C31:C32"/>
    <mergeCell ref="K6:M6"/>
    <mergeCell ref="A242:E242"/>
    <mergeCell ref="F242:G242"/>
    <mergeCell ref="H242:I242"/>
    <mergeCell ref="J242:K242"/>
    <mergeCell ref="L242:M242"/>
    <mergeCell ref="D2:I2"/>
    <mergeCell ref="D5:I5"/>
    <mergeCell ref="D6:I6"/>
    <mergeCell ref="D7:I7"/>
    <mergeCell ref="D4:I4"/>
    <mergeCell ref="F241:G241"/>
    <mergeCell ref="L241:M241"/>
    <mergeCell ref="H237:I237"/>
    <mergeCell ref="F238:G238"/>
    <mergeCell ref="L238:M238"/>
    <mergeCell ref="A239:E239"/>
    <mergeCell ref="F239:G239"/>
    <mergeCell ref="L239:M239"/>
    <mergeCell ref="J5:M5"/>
    <mergeCell ref="A238:E238"/>
    <mergeCell ref="F12:G13"/>
    <mergeCell ref="A12:E12"/>
    <mergeCell ref="H12:I13"/>
  </mergeCells>
  <phoneticPr fontId="0" type="noConversion"/>
  <printOptions horizontalCentered="1"/>
  <pageMargins left="0.25" right="0.25" top="0.75" bottom="0.5" header="0.3" footer="0.3"/>
  <pageSetup scale="90" pageOrder="overThenDown" orientation="landscape" r:id="rId1"/>
  <headerFooter alignWithMargins="0"/>
  <rowBreaks count="9" manualBreakCount="9">
    <brk id="34" max="12" man="1"/>
    <brk id="62" max="12" man="1"/>
    <brk id="90" max="12" man="1"/>
    <brk id="122" max="12" man="1"/>
    <brk id="144" max="12" man="1"/>
    <brk id="167" max="12" man="1"/>
    <brk id="195" max="12" man="1"/>
    <brk id="224" max="12" man="1"/>
    <brk id="24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BIDTAB</vt:lpstr>
      <vt:lpstr>BIDTAB!Print_Area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Fleer</dc:creator>
  <cp:lastModifiedBy>Knotts, Susan</cp:lastModifiedBy>
  <cp:lastPrinted>2022-07-05T19:39:01Z</cp:lastPrinted>
  <dcterms:created xsi:type="dcterms:W3CDTF">2000-10-12T17:47:13Z</dcterms:created>
  <dcterms:modified xsi:type="dcterms:W3CDTF">2022-07-18T18:43:05Z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