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yakima_city\ykpu\Shared\2. Bids, Quotes and POs\2.1 In-Work\Susan's Bids, Quotes, RFPs\BIDS, QUOTES, RFPs\2025 Bids-Quotes\22515_Hose&amp;LadderTesting_YFD\1.Tabs\"/>
    </mc:Choice>
  </mc:AlternateContent>
  <xr:revisionPtr revIDLastSave="0" documentId="13_ncr:1_{E15BFE5F-3ED9-4C3C-A595-FC6B4F46A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DTAB" sheetId="1" r:id="rId1"/>
  </sheets>
  <definedNames>
    <definedName name="_xlnm.Print_Area" localSheetId="0">BIDTAB!$A$1:$X$22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1" l="1"/>
  <c r="W16" i="1"/>
  <c r="X14" i="1"/>
  <c r="X15" i="1"/>
  <c r="N15" i="1"/>
  <c r="N14" i="1"/>
  <c r="V15" i="1"/>
  <c r="V14" i="1"/>
  <c r="U16" i="1" s="1"/>
  <c r="W19" i="1" l="1"/>
  <c r="U18" i="1"/>
  <c r="U19" i="1" s="1"/>
  <c r="P15" i="1"/>
  <c r="P14" i="1"/>
  <c r="O16" i="1" l="1"/>
  <c r="O18" i="1" s="1"/>
  <c r="O19" i="1" l="1"/>
  <c r="H15" i="1"/>
  <c r="M16" i="1" l="1"/>
  <c r="L14" i="1"/>
  <c r="K16" i="1" s="1"/>
  <c r="H14" i="1"/>
  <c r="G16" i="1" s="1"/>
  <c r="G18" i="1" l="1"/>
  <c r="G19" i="1" s="1"/>
  <c r="K18" i="1" l="1"/>
  <c r="K19" i="1" s="1"/>
  <c r="M18" i="1" l="1"/>
  <c r="M19" i="1" s="1"/>
</calcChain>
</file>

<file path=xl/sharedStrings.xml><?xml version="1.0" encoding="utf-8"?>
<sst xmlns="http://schemas.openxmlformats.org/spreadsheetml/2006/main" count="95" uniqueCount="51">
  <si>
    <t>No.</t>
  </si>
  <si>
    <t>Description</t>
  </si>
  <si>
    <t>Vendor Name</t>
  </si>
  <si>
    <t>AWARD AND REASON THEREFORE:</t>
  </si>
  <si>
    <t>Qty.</t>
  </si>
  <si>
    <t>Unit</t>
  </si>
  <si>
    <t>Unit Price</t>
  </si>
  <si>
    <t>Total Price</t>
  </si>
  <si>
    <t>Payment Discount / Terms:</t>
  </si>
  <si>
    <t>Comments:</t>
  </si>
  <si>
    <t>8.3% WSST:</t>
  </si>
  <si>
    <t>Subtotal:</t>
  </si>
  <si>
    <r>
      <t xml:space="preserve">Project:  </t>
    </r>
    <r>
      <rPr>
        <sz val="10"/>
        <rFont val="Arial"/>
        <family val="2"/>
      </rPr>
      <t xml:space="preserve"> </t>
    </r>
  </si>
  <si>
    <t xml:space="preserve">Project No.:  </t>
  </si>
  <si>
    <t xml:space="preserve">Contract Term:  </t>
  </si>
  <si>
    <t xml:space="preserve">Project Manager:  </t>
  </si>
  <si>
    <t>BUYER                                                    DATE</t>
  </si>
  <si>
    <t xml:space="preserve">Quote Opening: </t>
  </si>
  <si>
    <t>Grand Total Base Quote:</t>
  </si>
  <si>
    <t>INCLUDED</t>
  </si>
  <si>
    <r>
      <t xml:space="preserve">Freight </t>
    </r>
    <r>
      <rPr>
        <b/>
        <sz val="9"/>
        <rFont val="Arial"/>
        <family val="2"/>
      </rPr>
      <t>FOB Destination</t>
    </r>
    <r>
      <rPr>
        <i/>
        <sz val="9"/>
        <rFont val="Arial"/>
        <family val="2"/>
      </rPr>
      <t>:</t>
    </r>
  </si>
  <si>
    <t>PRELIMINARY Tabulation</t>
  </si>
  <si>
    <t>Christopher Hutsell, Deputy Fire Chief</t>
  </si>
  <si>
    <t>FireCatt</t>
  </si>
  <si>
    <t>Industrial IA</t>
  </si>
  <si>
    <t>KLR Fire Services</t>
  </si>
  <si>
    <t>Pacific Northwest Hydro</t>
  </si>
  <si>
    <t>US Fire Services</t>
  </si>
  <si>
    <t>Water Way Inc.</t>
  </si>
  <si>
    <t>Ft</t>
  </si>
  <si>
    <t>Fire Hose &amp; Ladder Annual Testing</t>
  </si>
  <si>
    <t>3-4 Days</t>
  </si>
  <si>
    <t>Testing Time:</t>
  </si>
  <si>
    <t>No Quote</t>
  </si>
  <si>
    <t>Doesn't service Washington State</t>
  </si>
  <si>
    <t>Stated they don't service our state and Never responded with Quote</t>
  </si>
  <si>
    <t>National Hose Testing Specialties</t>
  </si>
  <si>
    <t>Approval: Purchasing Manager                 Date</t>
  </si>
  <si>
    <t>One Time Purchase</t>
  </si>
  <si>
    <r>
      <rPr>
        <b/>
        <sz val="9"/>
        <rFont val="Arial"/>
        <family val="2"/>
      </rPr>
      <t>ADDITIONAL CHARGES</t>
    </r>
    <r>
      <rPr>
        <sz val="9"/>
        <rFont val="Arial"/>
        <family val="2"/>
      </rPr>
      <t xml:space="preserve">                    </t>
    </r>
    <r>
      <rPr>
        <u/>
        <sz val="9"/>
        <rFont val="Arial"/>
        <family val="2"/>
      </rPr>
      <t xml:space="preserve">Ladders: </t>
    </r>
    <r>
      <rPr>
        <sz val="9"/>
        <rFont val="Arial"/>
        <family val="2"/>
      </rPr>
      <t xml:space="preserve">                   Heat Sensors $3.00 ea.             Safety Labels $6.00 ea.</t>
    </r>
  </si>
  <si>
    <r>
      <rPr>
        <b/>
        <sz val="9"/>
        <rFont val="Arial"/>
        <family val="2"/>
      </rPr>
      <t>ADDITIONAL CHARGES</t>
    </r>
    <r>
      <rPr>
        <sz val="9"/>
        <rFont val="Arial"/>
        <family val="2"/>
      </rPr>
      <t xml:space="preserve">                    </t>
    </r>
    <r>
      <rPr>
        <u/>
        <sz val="9"/>
        <rFont val="Arial"/>
        <family val="2"/>
      </rPr>
      <t xml:space="preserve">Ladders: </t>
    </r>
    <r>
      <rPr>
        <sz val="9"/>
        <rFont val="Arial"/>
        <family val="2"/>
      </rPr>
      <t xml:space="preserve">                                 Heat Sensors $2.00 ea. as required by damage or expired (each section requires four heat sensors per section).                                        </t>
    </r>
    <r>
      <rPr>
        <u/>
        <sz val="9"/>
        <rFont val="Arial"/>
        <family val="2"/>
      </rPr>
      <t>Nozzles &amp; Appliances:</t>
    </r>
    <r>
      <rPr>
        <sz val="9"/>
        <rFont val="Arial"/>
        <family val="2"/>
      </rPr>
      <t xml:space="preserve">                     Hydrostatic testing $12.00 ea.                                          Flow Testing of Nozzles $15.00 ea. </t>
    </r>
  </si>
  <si>
    <r>
      <rPr>
        <u/>
        <sz val="9"/>
        <rFont val="Arial"/>
        <family val="2"/>
      </rPr>
      <t xml:space="preserve">Ladders:  </t>
    </r>
    <r>
      <rPr>
        <sz val="9"/>
        <rFont val="Arial"/>
        <family val="2"/>
      </rPr>
      <t xml:space="preserve">                             includes replacement of any heat sensors.                   *Hard suction hose, if utilized, is vacuum tested at the same price per foot as supply and attack hose.                               **Requires a 3-yr Contract</t>
    </r>
  </si>
  <si>
    <t>Quote</t>
  </si>
  <si>
    <t>No</t>
  </si>
  <si>
    <t>XXX</t>
  </si>
  <si>
    <r>
      <rPr>
        <b/>
        <sz val="9"/>
        <rFont val="Arial"/>
        <family val="2"/>
      </rPr>
      <t>ADDITIONAL CHARGES</t>
    </r>
    <r>
      <rPr>
        <sz val="9"/>
        <rFont val="Arial"/>
        <family val="2"/>
      </rPr>
      <t xml:space="preserve">                         </t>
    </r>
    <r>
      <rPr>
        <u/>
        <sz val="9"/>
        <rFont val="Arial"/>
        <family val="2"/>
      </rPr>
      <t xml:space="preserve">Ladders:   </t>
    </r>
    <r>
      <rPr>
        <sz val="9"/>
        <rFont val="Arial"/>
        <family val="2"/>
      </rPr>
      <t xml:space="preserve">                               Heat Sensors $2.00 ea. Replaced as required by damage or expired.                            *Doesn't include reloading the hose on the fire apperatus. </t>
    </r>
  </si>
  <si>
    <t>Ground Ladder Testing per NFPA 1932 standards, including Heat Sensors and Safety Labels</t>
  </si>
  <si>
    <t>Fire Hose Testing Per NFPA 1962 standards, including unloading and reloading hose from apparatus.</t>
  </si>
  <si>
    <r>
      <rPr>
        <sz val="9"/>
        <color rgb="FF0070C0"/>
        <rFont val="Arial"/>
        <family val="2"/>
      </rPr>
      <t>City of Vancouver's Contract C-101672</t>
    </r>
    <r>
      <rPr>
        <sz val="9"/>
        <rFont val="Arial"/>
        <family val="2"/>
      </rPr>
      <t xml:space="preserve">             National Hose Testing Specialties                             </t>
    </r>
    <r>
      <rPr>
        <b/>
        <sz val="9"/>
        <color rgb="FF0070C0"/>
        <rFont val="Arial"/>
        <family val="2"/>
      </rPr>
      <t xml:space="preserve"> </t>
    </r>
    <r>
      <rPr>
        <sz val="9"/>
        <rFont val="Arial"/>
        <family val="2"/>
      </rPr>
      <t xml:space="preserve">        </t>
    </r>
  </si>
  <si>
    <r>
      <rPr>
        <u/>
        <sz val="9"/>
        <rFont val="Arial"/>
        <family val="2"/>
      </rPr>
      <t>Ladders Pricing:</t>
    </r>
    <r>
      <rPr>
        <sz val="9"/>
        <rFont val="Arial"/>
        <family val="2"/>
      </rPr>
      <t xml:space="preserve">                                                      Extension Ladders - $60.00 per ladder x 35 ladders = $2,100                                  Roof Ladders - $30 per ladder x 18 ladders = $540.                                          Total Ladder Amount = $2,640.00                                    </t>
    </r>
  </si>
  <si>
    <r>
      <rPr>
        <sz val="9"/>
        <color rgb="FF0070C0"/>
        <rFont val="Arial"/>
        <family val="2"/>
      </rPr>
      <t>City of Evertt Contract #2025-004</t>
    </r>
    <r>
      <rPr>
        <sz val="9"/>
        <rFont val="Arial"/>
        <family val="2"/>
      </rPr>
      <t xml:space="preserve">                           National Hose Testing Specialties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</si>
</sst>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&quot;$&quot;#,##0.00"/>
  </numFmts>
  <fonts count="14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MS Sans Serif"/>
    </font>
    <font>
      <sz val="9"/>
      <name val="Arial"/>
      <family val="2"/>
    </font>
    <font>
      <sz val="9"/>
      <name val="MS Sans Serif"/>
    </font>
    <font>
      <b/>
      <sz val="9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1" fillId="0" borderId="11" xfId="0" applyNumberFormat="1" applyFont="1" applyBorder="1" applyAlignment="1">
      <alignment horizontal="right"/>
    </xf>
    <xf numFmtId="0" fontId="1" fillId="0" borderId="11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1" fillId="0" borderId="11" xfId="0" applyFont="1" applyBorder="1" applyAlignment="1">
      <alignment horizontal="left"/>
    </xf>
    <xf numFmtId="4" fontId="2" fillId="3" borderId="41" xfId="0" applyNumberFormat="1" applyFont="1" applyFill="1" applyBorder="1" applyAlignment="1">
      <alignment horizontal="center" vertical="center"/>
    </xf>
    <xf numFmtId="4" fontId="2" fillId="3" borderId="40" xfId="0" applyNumberFormat="1" applyFont="1" applyFill="1" applyBorder="1" applyAlignment="1">
      <alignment horizontal="center" vertical="center"/>
    </xf>
    <xf numFmtId="4" fontId="2" fillId="3" borderId="45" xfId="0" applyNumberFormat="1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4" fontId="6" fillId="4" borderId="24" xfId="0" applyNumberFormat="1" applyFont="1" applyFill="1" applyBorder="1" applyAlignment="1">
      <alignment horizontal="center" vertical="center"/>
    </xf>
    <xf numFmtId="4" fontId="6" fillId="4" borderId="25" xfId="0" applyNumberFormat="1" applyFont="1" applyFill="1" applyBorder="1" applyAlignment="1">
      <alignment horizontal="center" vertical="center"/>
    </xf>
    <xf numFmtId="4" fontId="6" fillId="4" borderId="26" xfId="0" applyNumberFormat="1" applyFont="1" applyFill="1" applyBorder="1" applyAlignment="1">
      <alignment horizontal="center" vertical="center"/>
    </xf>
    <xf numFmtId="165" fontId="6" fillId="4" borderId="28" xfId="2" applyNumberFormat="1" applyFont="1" applyFill="1" applyBorder="1" applyAlignment="1">
      <alignment horizontal="right" vertical="center"/>
    </xf>
    <xf numFmtId="165" fontId="6" fillId="4" borderId="54" xfId="2" applyNumberFormat="1" applyFont="1" applyFill="1" applyBorder="1" applyAlignment="1">
      <alignment horizontal="right" vertical="center"/>
    </xf>
    <xf numFmtId="165" fontId="6" fillId="4" borderId="70" xfId="2" applyNumberFormat="1" applyFont="1" applyFill="1" applyBorder="1" applyAlignment="1">
      <alignment horizontal="right" vertical="center"/>
    </xf>
    <xf numFmtId="165" fontId="6" fillId="4" borderId="53" xfId="2" applyNumberFormat="1" applyFont="1" applyFill="1" applyBorder="1" applyAlignment="1">
      <alignment horizontal="right" vertical="center"/>
    </xf>
    <xf numFmtId="4" fontId="2" fillId="3" borderId="42" xfId="0" applyNumberFormat="1" applyFont="1" applyFill="1" applyBorder="1" applyAlignment="1">
      <alignment horizontal="center" vertical="center"/>
    </xf>
    <xf numFmtId="165" fontId="6" fillId="4" borderId="28" xfId="2" applyNumberFormat="1" applyFont="1" applyFill="1" applyBorder="1" applyAlignment="1">
      <alignment horizontal="left" vertical="center"/>
    </xf>
    <xf numFmtId="165" fontId="6" fillId="4" borderId="70" xfId="2" applyNumberFormat="1" applyFont="1" applyFill="1" applyBorder="1" applyAlignment="1">
      <alignment horizontal="left" vertical="center"/>
    </xf>
    <xf numFmtId="3" fontId="6" fillId="4" borderId="49" xfId="0" applyNumberFormat="1" applyFont="1" applyFill="1" applyBorder="1" applyAlignment="1">
      <alignment horizontal="center" vertical="center"/>
    </xf>
    <xf numFmtId="4" fontId="6" fillId="4" borderId="52" xfId="0" applyNumberFormat="1" applyFont="1" applyFill="1" applyBorder="1" applyAlignment="1">
      <alignment horizontal="center" vertical="center"/>
    </xf>
    <xf numFmtId="4" fontId="6" fillId="4" borderId="51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6" fillId="3" borderId="2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4" borderId="25" xfId="0" applyNumberFormat="1" applyFont="1" applyFill="1" applyBorder="1" applyAlignment="1">
      <alignment horizontal="center" vertical="center"/>
    </xf>
    <xf numFmtId="4" fontId="6" fillId="4" borderId="26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3" borderId="1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left" vertical="center" wrapText="1"/>
    </xf>
    <xf numFmtId="0" fontId="6" fillId="4" borderId="68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center" vertical="top" wrapText="1"/>
    </xf>
    <xf numFmtId="0" fontId="2" fillId="3" borderId="42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right" vertical="center"/>
    </xf>
    <xf numFmtId="0" fontId="8" fillId="0" borderId="60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6" fillId="0" borderId="61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66" xfId="0" applyFont="1" applyFill="1" applyBorder="1" applyAlignment="1">
      <alignment horizontal="left" vertical="center" wrapText="1"/>
    </xf>
    <xf numFmtId="0" fontId="6" fillId="3" borderId="57" xfId="0" applyFont="1" applyFill="1" applyBorder="1" applyAlignment="1">
      <alignment horizontal="right" vertical="center" wrapText="1"/>
    </xf>
    <xf numFmtId="0" fontId="6" fillId="3" borderId="58" xfId="0" applyFont="1" applyFill="1" applyBorder="1" applyAlignment="1">
      <alignment horizontal="right" vertical="center" wrapText="1"/>
    </xf>
    <xf numFmtId="0" fontId="6" fillId="3" borderId="24" xfId="0" applyFont="1" applyFill="1" applyBorder="1" applyAlignment="1">
      <alignment horizontal="right" vertical="center" wrapText="1"/>
    </xf>
    <xf numFmtId="0" fontId="6" fillId="0" borderId="37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4" fontId="6" fillId="4" borderId="29" xfId="0" applyNumberFormat="1" applyFont="1" applyFill="1" applyBorder="1" applyAlignment="1">
      <alignment horizontal="center" vertical="center"/>
    </xf>
    <xf numFmtId="4" fontId="6" fillId="4" borderId="24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4" borderId="63" xfId="0" applyNumberFormat="1" applyFont="1" applyFill="1" applyBorder="1" applyAlignment="1">
      <alignment horizontal="center" vertical="center"/>
    </xf>
    <xf numFmtId="4" fontId="6" fillId="0" borderId="60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58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4" borderId="67" xfId="0" applyNumberFormat="1" applyFont="1" applyFill="1" applyBorder="1" applyAlignment="1">
      <alignment horizontal="center" vertical="center"/>
    </xf>
    <xf numFmtId="4" fontId="6" fillId="4" borderId="6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" fontId="6" fillId="4" borderId="47" xfId="0" applyNumberFormat="1" applyFont="1" applyFill="1" applyBorder="1" applyAlignment="1">
      <alignment horizontal="center" vertical="center"/>
    </xf>
    <xf numFmtId="4" fontId="6" fillId="3" borderId="58" xfId="0" applyNumberFormat="1" applyFont="1" applyFill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2" fillId="2" borderId="7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7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11" xfId="0" applyFont="1" applyBorder="1" applyAlignment="1">
      <alignment horizontal="center"/>
    </xf>
    <xf numFmtId="0" fontId="6" fillId="0" borderId="34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35" xfId="0" applyFont="1" applyBorder="1" applyAlignment="1">
      <alignment horizontal="right" vertical="top" wrapText="1"/>
    </xf>
    <xf numFmtId="4" fontId="6" fillId="4" borderId="43" xfId="0" applyNumberFormat="1" applyFont="1" applyFill="1" applyBorder="1" applyAlignment="1">
      <alignment vertical="top" wrapText="1"/>
    </xf>
    <xf numFmtId="0" fontId="6" fillId="4" borderId="35" xfId="0" applyFont="1" applyFill="1" applyBorder="1" applyAlignment="1">
      <alignment vertical="top" wrapText="1"/>
    </xf>
    <xf numFmtId="0" fontId="6" fillId="4" borderId="43" xfId="0" applyFont="1" applyFill="1" applyBorder="1" applyAlignment="1">
      <alignment vertical="top" wrapText="1"/>
    </xf>
    <xf numFmtId="9" fontId="6" fillId="0" borderId="43" xfId="1" applyFont="1" applyFill="1" applyBorder="1" applyAlignment="1">
      <alignment vertical="top" wrapText="1"/>
    </xf>
    <xf numFmtId="9" fontId="6" fillId="0" borderId="35" xfId="1" applyFont="1" applyFill="1" applyBorder="1" applyAlignment="1">
      <alignment vertical="top" wrapText="1"/>
    </xf>
    <xf numFmtId="4" fontId="6" fillId="0" borderId="43" xfId="0" applyNumberFormat="1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4" fontId="6" fillId="4" borderId="43" xfId="0" applyNumberFormat="1" applyFont="1" applyFill="1" applyBorder="1" applyAlignment="1">
      <alignment horizontal="left" vertical="top" wrapText="1"/>
    </xf>
    <xf numFmtId="4" fontId="6" fillId="4" borderId="35" xfId="0" applyNumberFormat="1" applyFont="1" applyFill="1" applyBorder="1" applyAlignment="1">
      <alignment horizontal="left" vertical="top" wrapText="1"/>
    </xf>
    <xf numFmtId="4" fontId="6" fillId="0" borderId="21" xfId="0" applyNumberFormat="1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4" fontId="6" fillId="0" borderId="34" xfId="0" applyNumberFormat="1" applyFont="1" applyBorder="1" applyAlignment="1">
      <alignment vertical="top" wrapText="1"/>
    </xf>
    <xf numFmtId="165" fontId="6" fillId="4" borderId="67" xfId="2" applyNumberFormat="1" applyFont="1" applyFill="1" applyBorder="1" applyAlignment="1">
      <alignment horizontal="right" vertical="center"/>
    </xf>
    <xf numFmtId="165" fontId="6" fillId="4" borderId="69" xfId="2" applyNumberFormat="1" applyFont="1" applyFill="1" applyBorder="1" applyAlignment="1">
      <alignment horizontal="right" vertical="center"/>
    </xf>
    <xf numFmtId="165" fontId="6" fillId="4" borderId="68" xfId="2" applyNumberFormat="1" applyFont="1" applyFill="1" applyBorder="1" applyAlignment="1">
      <alignment horizontal="right" vertical="center"/>
    </xf>
    <xf numFmtId="165" fontId="6" fillId="4" borderId="69" xfId="2" applyNumberFormat="1" applyFont="1" applyFill="1" applyBorder="1" applyAlignment="1">
      <alignment horizontal="left" vertical="center"/>
    </xf>
    <xf numFmtId="165" fontId="6" fillId="4" borderId="50" xfId="2" applyNumberFormat="1" applyFont="1" applyFill="1" applyBorder="1" applyAlignment="1">
      <alignment horizontal="right" vertical="center"/>
    </xf>
    <xf numFmtId="165" fontId="6" fillId="4" borderId="73" xfId="2" applyNumberFormat="1" applyFont="1" applyFill="1" applyBorder="1" applyAlignment="1">
      <alignment horizontal="right" vertical="center"/>
    </xf>
    <xf numFmtId="165" fontId="6" fillId="4" borderId="74" xfId="2" applyNumberFormat="1" applyFont="1" applyFill="1" applyBorder="1" applyAlignment="1">
      <alignment horizontal="righ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83820</xdr:rowOff>
    </xdr:from>
    <xdr:to>
      <xdr:col>2</xdr:col>
      <xdr:colOff>1036320</xdr:colOff>
      <xdr:row>6</xdr:row>
      <xdr:rowOff>137160</xdr:rowOff>
    </xdr:to>
    <xdr:pic>
      <xdr:nvPicPr>
        <xdr:cNvPr id="1282" name="Picture 2" descr="CITYLOG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</a:blip>
        <a:srcRect/>
        <a:stretch>
          <a:fillRect/>
        </a:stretch>
      </xdr:blipFill>
      <xdr:spPr bwMode="auto">
        <a:xfrm>
          <a:off x="91440" y="83820"/>
          <a:ext cx="1211580" cy="1211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tabSelected="1" topLeftCell="C11" zoomScale="125" zoomScaleNormal="125" workbookViewId="0">
      <selection activeCell="G15" sqref="G15"/>
    </sheetView>
  </sheetViews>
  <sheetFormatPr defaultColWidth="9.140625" defaultRowHeight="12.75" x14ac:dyDescent="0.2"/>
  <cols>
    <col min="1" max="1" width="4" style="1" bestFit="1" customWidth="1"/>
    <col min="2" max="2" width="3.7109375" style="2" hidden="1" customWidth="1"/>
    <col min="3" max="3" width="16.5703125" style="2" customWidth="1"/>
    <col min="4" max="4" width="10.5703125" style="3" customWidth="1"/>
    <col min="5" max="5" width="5.7109375" style="4" customWidth="1"/>
    <col min="6" max="6" width="6" style="5" customWidth="1"/>
    <col min="7" max="7" width="9.140625" style="6" customWidth="1"/>
    <col min="8" max="8" width="10.140625" style="2" customWidth="1"/>
    <col min="9" max="9" width="9.140625" style="2" customWidth="1"/>
    <col min="10" max="10" width="10.140625" style="2" customWidth="1"/>
    <col min="11" max="11" width="9.140625" style="6" customWidth="1"/>
    <col min="12" max="12" width="10.140625" style="2" customWidth="1"/>
    <col min="13" max="13" width="9.140625" style="6" customWidth="1"/>
    <col min="14" max="14" width="10.140625" style="2" customWidth="1"/>
    <col min="15" max="15" width="9.28515625" style="6" customWidth="1"/>
    <col min="16" max="16" width="10.140625" style="2" customWidth="1"/>
    <col min="17" max="17" width="9.140625" style="2" customWidth="1"/>
    <col min="18" max="18" width="10.140625" style="2" customWidth="1"/>
    <col min="19" max="19" width="9.28515625" style="2" customWidth="1"/>
    <col min="20" max="20" width="10.140625" style="2" customWidth="1"/>
    <col min="21" max="21" width="9.28515625" style="2" customWidth="1"/>
    <col min="22" max="22" width="10.140625" style="2" customWidth="1"/>
    <col min="23" max="23" width="9.28515625" style="2" customWidth="1"/>
    <col min="24" max="24" width="10.140625" style="2" customWidth="1"/>
    <col min="25" max="16384" width="9.140625" style="2"/>
  </cols>
  <sheetData>
    <row r="1" spans="1:24" s="8" customFormat="1" ht="22.5" customHeight="1" x14ac:dyDescent="0.25">
      <c r="A1" s="135" t="s">
        <v>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 s="8" customFormat="1" ht="18" customHeight="1" x14ac:dyDescent="0.2">
      <c r="A2" s="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  <c r="P2" s="2"/>
    </row>
    <row r="3" spans="1:24" s="8" customFormat="1" ht="12.75" customHeight="1" x14ac:dyDescent="0.2">
      <c r="A3" s="7"/>
      <c r="D3" s="61" t="s">
        <v>12</v>
      </c>
      <c r="E3" s="61"/>
      <c r="F3" s="62" t="s">
        <v>30</v>
      </c>
      <c r="G3" s="62"/>
      <c r="H3" s="62"/>
      <c r="I3" s="62"/>
      <c r="J3" s="62"/>
      <c r="M3" s="9"/>
      <c r="N3" s="2"/>
      <c r="O3" s="2"/>
      <c r="P3" s="2"/>
    </row>
    <row r="4" spans="1:24" s="8" customFormat="1" ht="12.75" customHeight="1" x14ac:dyDescent="0.2">
      <c r="A4" s="7"/>
      <c r="D4" s="61" t="s">
        <v>17</v>
      </c>
      <c r="E4" s="61"/>
      <c r="F4" s="63">
        <v>45708</v>
      </c>
      <c r="G4" s="63"/>
      <c r="H4" s="63"/>
      <c r="I4" s="63"/>
      <c r="J4" s="63"/>
      <c r="M4" s="136"/>
      <c r="N4" s="137"/>
      <c r="O4" s="137"/>
      <c r="P4" s="137"/>
      <c r="Q4" s="136"/>
    </row>
    <row r="5" spans="1:24" s="8" customFormat="1" ht="12.75" customHeight="1" x14ac:dyDescent="0.2">
      <c r="A5" s="7"/>
      <c r="D5" s="61" t="s">
        <v>13</v>
      </c>
      <c r="E5" s="61"/>
      <c r="F5" s="64">
        <v>22515</v>
      </c>
      <c r="G5" s="64"/>
      <c r="H5" s="64"/>
      <c r="I5" s="64"/>
      <c r="J5" s="64"/>
      <c r="N5"/>
      <c r="O5"/>
      <c r="P5"/>
    </row>
    <row r="6" spans="1:24" s="8" customFormat="1" ht="12.75" customHeight="1" thickBot="1" x14ac:dyDescent="0.25">
      <c r="A6" s="7"/>
      <c r="D6" s="61" t="s">
        <v>14</v>
      </c>
      <c r="E6" s="61"/>
      <c r="F6" s="64" t="s">
        <v>38</v>
      </c>
      <c r="G6" s="64"/>
      <c r="H6" s="64"/>
      <c r="I6" s="64"/>
      <c r="J6" s="64"/>
      <c r="M6" s="59"/>
      <c r="N6" s="60"/>
      <c r="O6" s="60"/>
      <c r="P6" s="60"/>
      <c r="R6" s="138"/>
      <c r="S6" s="138"/>
      <c r="T6" s="138"/>
      <c r="U6" s="138"/>
      <c r="V6" s="138"/>
    </row>
    <row r="7" spans="1:24" s="8" customFormat="1" ht="12.75" customHeight="1" thickTop="1" x14ac:dyDescent="0.2">
      <c r="A7" s="7"/>
      <c r="D7" s="61" t="s">
        <v>15</v>
      </c>
      <c r="E7" s="61"/>
      <c r="F7" s="64" t="s">
        <v>22</v>
      </c>
      <c r="G7" s="64"/>
      <c r="H7" s="64"/>
      <c r="I7" s="64"/>
      <c r="J7" s="64"/>
      <c r="M7" s="59"/>
      <c r="N7" s="60"/>
      <c r="O7" s="60"/>
      <c r="P7" s="60"/>
      <c r="R7" s="8" t="s">
        <v>37</v>
      </c>
      <c r="S7"/>
      <c r="T7"/>
      <c r="U7"/>
    </row>
    <row r="8" spans="1:24" ht="11.25" customHeight="1" thickBot="1" x14ac:dyDescent="0.25">
      <c r="A8" s="15"/>
      <c r="B8" s="11"/>
      <c r="C8" s="11"/>
      <c r="G8" s="10"/>
      <c r="H8" s="11"/>
      <c r="I8" s="11"/>
      <c r="J8" s="11"/>
      <c r="K8" s="10"/>
      <c r="L8" s="11"/>
      <c r="M8" s="10"/>
      <c r="N8" s="11"/>
      <c r="O8" s="10"/>
      <c r="P8" s="11"/>
      <c r="Q8" s="11"/>
      <c r="R8" s="11"/>
      <c r="S8" s="11"/>
      <c r="T8" s="11"/>
      <c r="U8" s="11"/>
      <c r="V8" s="11"/>
      <c r="W8" s="11"/>
      <c r="X8" s="11"/>
    </row>
    <row r="9" spans="1:24" s="3" customFormat="1" ht="14.25" customHeight="1" thickTop="1" x14ac:dyDescent="0.2">
      <c r="A9" s="65" t="s">
        <v>3</v>
      </c>
      <c r="B9" s="66"/>
      <c r="C9" s="66"/>
      <c r="D9" s="66"/>
      <c r="E9" s="66"/>
      <c r="F9" s="67"/>
      <c r="G9" s="132" t="s">
        <v>2</v>
      </c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</row>
    <row r="10" spans="1:24" s="3" customFormat="1" ht="3" customHeight="1" thickBot="1" x14ac:dyDescent="0.25">
      <c r="A10" s="68"/>
      <c r="B10" s="69"/>
      <c r="C10" s="69"/>
      <c r="D10" s="69"/>
      <c r="E10" s="69"/>
      <c r="F10" s="7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/>
    </row>
    <row r="11" spans="1:24" s="3" customFormat="1" ht="59.25" customHeight="1" x14ac:dyDescent="0.2">
      <c r="A11" s="86"/>
      <c r="B11" s="87"/>
      <c r="C11" s="87"/>
      <c r="D11" s="87"/>
      <c r="E11" s="87"/>
      <c r="F11" s="88"/>
      <c r="G11" s="76" t="s">
        <v>23</v>
      </c>
      <c r="H11" s="77"/>
      <c r="I11" s="76" t="s">
        <v>24</v>
      </c>
      <c r="J11" s="77"/>
      <c r="K11" s="80" t="s">
        <v>25</v>
      </c>
      <c r="L11" s="72"/>
      <c r="M11" s="71" t="s">
        <v>36</v>
      </c>
      <c r="N11" s="72"/>
      <c r="O11" s="71" t="s">
        <v>26</v>
      </c>
      <c r="P11" s="72"/>
      <c r="Q11" s="76" t="s">
        <v>27</v>
      </c>
      <c r="R11" s="129"/>
      <c r="S11" s="76" t="s">
        <v>28</v>
      </c>
      <c r="T11" s="77"/>
      <c r="U11" s="71" t="s">
        <v>48</v>
      </c>
      <c r="V11" s="120"/>
      <c r="W11" s="71" t="s">
        <v>50</v>
      </c>
      <c r="X11" s="120"/>
    </row>
    <row r="12" spans="1:24" s="3" customFormat="1" ht="13.5" customHeight="1" thickBot="1" x14ac:dyDescent="0.25">
      <c r="A12" s="12"/>
      <c r="B12" s="13"/>
      <c r="C12" s="75" t="s">
        <v>16</v>
      </c>
      <c r="D12" s="75"/>
      <c r="E12" s="75"/>
      <c r="F12" s="14"/>
      <c r="G12" s="78"/>
      <c r="H12" s="79"/>
      <c r="I12" s="78"/>
      <c r="J12" s="79"/>
      <c r="K12" s="81"/>
      <c r="L12" s="74"/>
      <c r="M12" s="73"/>
      <c r="N12" s="74"/>
      <c r="O12" s="73"/>
      <c r="P12" s="74"/>
      <c r="Q12" s="130"/>
      <c r="R12" s="131"/>
      <c r="S12" s="78"/>
      <c r="T12" s="79"/>
      <c r="U12" s="73"/>
      <c r="V12" s="121"/>
      <c r="W12" s="73"/>
      <c r="X12" s="121"/>
    </row>
    <row r="13" spans="1:24" ht="14.25" thickTop="1" thickBot="1" x14ac:dyDescent="0.25">
      <c r="A13" s="19" t="s">
        <v>0</v>
      </c>
      <c r="B13" s="22"/>
      <c r="C13" s="84" t="s">
        <v>1</v>
      </c>
      <c r="D13" s="85"/>
      <c r="E13" s="20" t="s">
        <v>4</v>
      </c>
      <c r="F13" s="21" t="s">
        <v>5</v>
      </c>
      <c r="G13" s="16" t="s">
        <v>6</v>
      </c>
      <c r="H13" s="17" t="s">
        <v>7</v>
      </c>
      <c r="I13" s="16" t="s">
        <v>6</v>
      </c>
      <c r="J13" s="17" t="s">
        <v>7</v>
      </c>
      <c r="K13" s="16" t="s">
        <v>6</v>
      </c>
      <c r="L13" s="17" t="s">
        <v>7</v>
      </c>
      <c r="M13" s="16" t="s">
        <v>6</v>
      </c>
      <c r="N13" s="17" t="s">
        <v>7</v>
      </c>
      <c r="O13" s="16" t="s">
        <v>6</v>
      </c>
      <c r="P13" s="17" t="s">
        <v>7</v>
      </c>
      <c r="Q13" s="16" t="s">
        <v>6</v>
      </c>
      <c r="R13" s="17" t="s">
        <v>7</v>
      </c>
      <c r="S13" s="16" t="s">
        <v>6</v>
      </c>
      <c r="T13" s="17" t="s">
        <v>7</v>
      </c>
      <c r="U13" s="38" t="s">
        <v>6</v>
      </c>
      <c r="V13" s="18" t="s">
        <v>7</v>
      </c>
      <c r="W13" s="38" t="s">
        <v>6</v>
      </c>
      <c r="X13" s="18" t="s">
        <v>7</v>
      </c>
    </row>
    <row r="14" spans="1:24" ht="36" customHeight="1" x14ac:dyDescent="0.2">
      <c r="A14" s="27">
        <v>1</v>
      </c>
      <c r="B14" s="23"/>
      <c r="C14" s="98" t="s">
        <v>47</v>
      </c>
      <c r="D14" s="99"/>
      <c r="E14" s="41">
        <v>39625</v>
      </c>
      <c r="F14" s="28" t="s">
        <v>29</v>
      </c>
      <c r="G14" s="35">
        <v>0.38</v>
      </c>
      <c r="H14" s="36">
        <f>SUM(E14*G14)</f>
        <v>15057.5</v>
      </c>
      <c r="I14" s="35" t="s">
        <v>43</v>
      </c>
      <c r="J14" s="40" t="s">
        <v>42</v>
      </c>
      <c r="K14" s="35">
        <v>1.5</v>
      </c>
      <c r="L14" s="34">
        <f>SUM(E14*K14)</f>
        <v>59437.5</v>
      </c>
      <c r="M14" s="35">
        <v>0.28000000000000003</v>
      </c>
      <c r="N14" s="34">
        <f>SUM(E14*M14)</f>
        <v>11095.000000000002</v>
      </c>
      <c r="O14" s="35">
        <v>0.3</v>
      </c>
      <c r="P14" s="34">
        <f>SUM(E14*O14)</f>
        <v>11887.5</v>
      </c>
      <c r="Q14" s="35" t="s">
        <v>43</v>
      </c>
      <c r="R14" s="40" t="s">
        <v>42</v>
      </c>
      <c r="S14" s="35" t="s">
        <v>43</v>
      </c>
      <c r="T14" s="39" t="s">
        <v>42</v>
      </c>
      <c r="U14" s="35">
        <v>0.19</v>
      </c>
      <c r="V14" s="37">
        <f>SUM(E14*U14)</f>
        <v>7528.75</v>
      </c>
      <c r="W14" s="35">
        <v>0.28999999999999998</v>
      </c>
      <c r="X14" s="37">
        <f>SUM(E14*W14)</f>
        <v>11491.25</v>
      </c>
    </row>
    <row r="15" spans="1:24" ht="39" customHeight="1" thickBot="1" x14ac:dyDescent="0.25">
      <c r="A15" s="26">
        <v>2</v>
      </c>
      <c r="B15" s="24"/>
      <c r="C15" s="82" t="s">
        <v>46</v>
      </c>
      <c r="D15" s="83"/>
      <c r="E15" s="25">
        <v>1080</v>
      </c>
      <c r="F15" s="29" t="s">
        <v>29</v>
      </c>
      <c r="G15" s="154">
        <v>1</v>
      </c>
      <c r="H15" s="155">
        <f>SUM(E15*G15)</f>
        <v>1080</v>
      </c>
      <c r="I15" s="156" t="s">
        <v>43</v>
      </c>
      <c r="J15" s="157" t="s">
        <v>42</v>
      </c>
      <c r="K15" s="158" t="s">
        <v>33</v>
      </c>
      <c r="L15" s="155">
        <v>0</v>
      </c>
      <c r="M15" s="158">
        <v>2</v>
      </c>
      <c r="N15" s="155">
        <f>SUM(E15*M15)</f>
        <v>2160</v>
      </c>
      <c r="O15" s="158">
        <v>3.5</v>
      </c>
      <c r="P15" s="155">
        <f>SUM(E15*O15)</f>
        <v>3780</v>
      </c>
      <c r="Q15" s="156" t="s">
        <v>43</v>
      </c>
      <c r="R15" s="157" t="s">
        <v>42</v>
      </c>
      <c r="S15" s="159" t="s">
        <v>43</v>
      </c>
      <c r="T15" s="157" t="s">
        <v>42</v>
      </c>
      <c r="U15" s="158">
        <v>2.5</v>
      </c>
      <c r="V15" s="160">
        <f>SUM(E15*U15)</f>
        <v>2700</v>
      </c>
      <c r="W15" s="158">
        <v>2640</v>
      </c>
      <c r="X15" s="160">
        <f>SUM(G15*W15)</f>
        <v>2640</v>
      </c>
    </row>
    <row r="16" spans="1:24" ht="18.75" customHeight="1" x14ac:dyDescent="0.2">
      <c r="A16" s="89" t="s">
        <v>11</v>
      </c>
      <c r="B16" s="90"/>
      <c r="C16" s="90"/>
      <c r="D16" s="90"/>
      <c r="E16" s="90"/>
      <c r="F16" s="91"/>
      <c r="G16" s="42">
        <f>SUM(H14+H15)</f>
        <v>16137.5</v>
      </c>
      <c r="H16" s="43"/>
      <c r="I16" s="42" t="s">
        <v>44</v>
      </c>
      <c r="J16" s="43"/>
      <c r="K16" s="42">
        <f>SUM(L14+L15)</f>
        <v>59437.5</v>
      </c>
      <c r="L16" s="43"/>
      <c r="M16" s="42">
        <f>SUM(N14+N15)</f>
        <v>13255.000000000002</v>
      </c>
      <c r="N16" s="43"/>
      <c r="O16" s="42">
        <f>SUM(P14+P15)</f>
        <v>15667.5</v>
      </c>
      <c r="P16" s="43"/>
      <c r="Q16" s="42" t="s">
        <v>44</v>
      </c>
      <c r="R16" s="43"/>
      <c r="S16" s="113" t="s">
        <v>44</v>
      </c>
      <c r="T16" s="43"/>
      <c r="U16" s="113">
        <f>SUM(V14+V15)</f>
        <v>10228.75</v>
      </c>
      <c r="V16" s="122"/>
      <c r="W16" s="113">
        <f>SUM(X14+X15)</f>
        <v>14131.25</v>
      </c>
      <c r="X16" s="122"/>
    </row>
    <row r="17" spans="1:24" ht="18.75" customHeight="1" x14ac:dyDescent="0.2">
      <c r="A17" s="100" t="s">
        <v>20</v>
      </c>
      <c r="B17" s="101"/>
      <c r="C17" s="101"/>
      <c r="D17" s="101"/>
      <c r="E17" s="101"/>
      <c r="F17" s="102"/>
      <c r="G17" s="50" t="s">
        <v>19</v>
      </c>
      <c r="H17" s="51"/>
      <c r="I17" s="50" t="s">
        <v>19</v>
      </c>
      <c r="J17" s="51"/>
      <c r="K17" s="50" t="s">
        <v>19</v>
      </c>
      <c r="L17" s="51"/>
      <c r="M17" s="50" t="s">
        <v>19</v>
      </c>
      <c r="N17" s="51"/>
      <c r="O17" s="50" t="s">
        <v>19</v>
      </c>
      <c r="P17" s="51"/>
      <c r="Q17" s="50" t="s">
        <v>19</v>
      </c>
      <c r="R17" s="51"/>
      <c r="S17" s="50" t="s">
        <v>19</v>
      </c>
      <c r="T17" s="51"/>
      <c r="U17" s="123" t="s">
        <v>19</v>
      </c>
      <c r="V17" s="124"/>
      <c r="W17" s="123" t="s">
        <v>19</v>
      </c>
      <c r="X17" s="124"/>
    </row>
    <row r="18" spans="1:24" ht="18" customHeight="1" thickBot="1" x14ac:dyDescent="0.25">
      <c r="A18" s="92" t="s">
        <v>10</v>
      </c>
      <c r="B18" s="93"/>
      <c r="C18" s="93"/>
      <c r="D18" s="93"/>
      <c r="E18" s="93"/>
      <c r="F18" s="94"/>
      <c r="G18" s="46">
        <f>SUM(G16)*8.3%</f>
        <v>1339.4125000000001</v>
      </c>
      <c r="H18" s="47"/>
      <c r="I18" s="46" t="s">
        <v>44</v>
      </c>
      <c r="J18" s="47"/>
      <c r="K18" s="48">
        <f>SUM(K16)*8.3%</f>
        <v>4933.3125</v>
      </c>
      <c r="L18" s="49"/>
      <c r="M18" s="48">
        <f>SUM(M16)*8.3%</f>
        <v>1100.1650000000002</v>
      </c>
      <c r="N18" s="49"/>
      <c r="O18" s="48">
        <f>SUM(O16)*8.3%</f>
        <v>1300.4025000000001</v>
      </c>
      <c r="P18" s="49"/>
      <c r="Q18" s="118" t="s">
        <v>44</v>
      </c>
      <c r="R18" s="119"/>
      <c r="S18" s="46" t="s">
        <v>44</v>
      </c>
      <c r="T18" s="47"/>
      <c r="U18" s="125">
        <f>SUM(U16)*8.3%</f>
        <v>848.98625000000004</v>
      </c>
      <c r="V18" s="126"/>
      <c r="W18" s="125">
        <f>SUM(W16)*8.3%</f>
        <v>1172.89375</v>
      </c>
      <c r="X18" s="126"/>
    </row>
    <row r="19" spans="1:24" ht="22.5" customHeight="1" thickBot="1" x14ac:dyDescent="0.25">
      <c r="A19" s="95" t="s">
        <v>18</v>
      </c>
      <c r="B19" s="96"/>
      <c r="C19" s="96"/>
      <c r="D19" s="96"/>
      <c r="E19" s="96"/>
      <c r="F19" s="97"/>
      <c r="G19" s="52">
        <f>G16+G18</f>
        <v>17476.912499999999</v>
      </c>
      <c r="H19" s="53"/>
      <c r="I19" s="52" t="s">
        <v>44</v>
      </c>
      <c r="J19" s="53"/>
      <c r="K19" s="44">
        <f>SUM(K16+K18)</f>
        <v>64370.8125</v>
      </c>
      <c r="L19" s="45"/>
      <c r="M19" s="44">
        <f>SUM(M16+M18)</f>
        <v>14355.165000000003</v>
      </c>
      <c r="N19" s="45"/>
      <c r="O19" s="44">
        <f>SUM(O16+O18)</f>
        <v>16967.9025</v>
      </c>
      <c r="P19" s="45"/>
      <c r="Q19" s="52" t="s">
        <v>44</v>
      </c>
      <c r="R19" s="53"/>
      <c r="S19" s="52" t="s">
        <v>44</v>
      </c>
      <c r="T19" s="53"/>
      <c r="U19" s="127">
        <f>SUM(U16+U18)</f>
        <v>11077.73625</v>
      </c>
      <c r="V19" s="128"/>
      <c r="W19" s="127">
        <f>SUM(W16+W18)</f>
        <v>15304.143749999999</v>
      </c>
      <c r="X19" s="128"/>
    </row>
    <row r="20" spans="1:24" ht="18.75" customHeight="1" x14ac:dyDescent="0.2">
      <c r="A20" s="103" t="s">
        <v>8</v>
      </c>
      <c r="B20" s="104"/>
      <c r="C20" s="104"/>
      <c r="D20" s="104"/>
      <c r="E20" s="104"/>
      <c r="F20" s="105"/>
      <c r="G20" s="56"/>
      <c r="H20" s="57"/>
      <c r="I20" s="56"/>
      <c r="J20" s="57"/>
      <c r="K20" s="54"/>
      <c r="L20" s="55"/>
      <c r="M20" s="54"/>
      <c r="N20" s="55"/>
      <c r="O20" s="54"/>
      <c r="P20" s="55"/>
      <c r="Q20" s="32"/>
      <c r="R20" s="33"/>
      <c r="S20" s="56"/>
      <c r="T20" s="57"/>
      <c r="U20" s="114"/>
      <c r="V20" s="115"/>
      <c r="W20" s="114"/>
      <c r="X20" s="115"/>
    </row>
    <row r="21" spans="1:24" ht="18.75" customHeight="1" x14ac:dyDescent="0.2">
      <c r="A21" s="106" t="s">
        <v>32</v>
      </c>
      <c r="B21" s="107"/>
      <c r="C21" s="107"/>
      <c r="D21" s="107"/>
      <c r="E21" s="107"/>
      <c r="F21" s="108"/>
      <c r="G21" s="109" t="s">
        <v>31</v>
      </c>
      <c r="H21" s="110"/>
      <c r="I21" s="109"/>
      <c r="J21" s="110"/>
      <c r="K21" s="111"/>
      <c r="L21" s="112"/>
      <c r="M21" s="111"/>
      <c r="N21" s="112"/>
      <c r="O21" s="111"/>
      <c r="P21" s="112"/>
      <c r="Q21" s="30"/>
      <c r="R21" s="31"/>
      <c r="S21" s="109"/>
      <c r="T21" s="110"/>
      <c r="U21" s="116"/>
      <c r="V21" s="117"/>
      <c r="W21" s="116"/>
      <c r="X21" s="117"/>
    </row>
    <row r="22" spans="1:24" ht="167.25" customHeight="1" thickBot="1" x14ac:dyDescent="0.25">
      <c r="A22" s="139" t="s">
        <v>9</v>
      </c>
      <c r="B22" s="140"/>
      <c r="C22" s="140"/>
      <c r="D22" s="140"/>
      <c r="E22" s="140"/>
      <c r="F22" s="141"/>
      <c r="G22" s="142" t="s">
        <v>41</v>
      </c>
      <c r="H22" s="143"/>
      <c r="I22" s="144" t="s">
        <v>35</v>
      </c>
      <c r="J22" s="143"/>
      <c r="K22" s="145"/>
      <c r="L22" s="146"/>
      <c r="M22" s="147" t="s">
        <v>40</v>
      </c>
      <c r="N22" s="148"/>
      <c r="O22" s="147" t="s">
        <v>39</v>
      </c>
      <c r="P22" s="148"/>
      <c r="Q22" s="149" t="s">
        <v>34</v>
      </c>
      <c r="R22" s="150"/>
      <c r="S22" s="142" t="s">
        <v>34</v>
      </c>
      <c r="T22" s="143"/>
      <c r="U22" s="151" t="s">
        <v>45</v>
      </c>
      <c r="V22" s="152"/>
      <c r="W22" s="153" t="s">
        <v>49</v>
      </c>
      <c r="X22" s="152"/>
    </row>
    <row r="23" spans="1:24" ht="13.5" thickTop="1" x14ac:dyDescent="0.2"/>
    <row r="25" spans="1:24" ht="20.25" customHeight="1" x14ac:dyDescent="0.2"/>
    <row r="26" spans="1:24" ht="24.75" customHeight="1" x14ac:dyDescent="0.2"/>
    <row r="27" spans="1:24" ht="20.25" customHeight="1" x14ac:dyDescent="0.2"/>
    <row r="28" spans="1:24" ht="20.25" customHeight="1" x14ac:dyDescent="0.2"/>
    <row r="29" spans="1:24" ht="15" customHeight="1" x14ac:dyDescent="0.2"/>
    <row r="30" spans="1:24" ht="15" customHeight="1" x14ac:dyDescent="0.2"/>
    <row r="31" spans="1:24" ht="19.5" customHeight="1" x14ac:dyDescent="0.2"/>
    <row r="34" ht="17.25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0.25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</sheetData>
  <mergeCells count="99">
    <mergeCell ref="W21:X21"/>
    <mergeCell ref="W22:X22"/>
    <mergeCell ref="A1:X1"/>
    <mergeCell ref="R6:V6"/>
    <mergeCell ref="W16:X16"/>
    <mergeCell ref="W17:X17"/>
    <mergeCell ref="W18:X18"/>
    <mergeCell ref="W19:X19"/>
    <mergeCell ref="W20:X20"/>
    <mergeCell ref="U20:V20"/>
    <mergeCell ref="U21:V21"/>
    <mergeCell ref="U22:V22"/>
    <mergeCell ref="Q16:R16"/>
    <mergeCell ref="Q17:R17"/>
    <mergeCell ref="Q18:R18"/>
    <mergeCell ref="Q19:R19"/>
    <mergeCell ref="U11:V12"/>
    <mergeCell ref="U16:V16"/>
    <mergeCell ref="U17:V17"/>
    <mergeCell ref="U18:V18"/>
    <mergeCell ref="U19:V19"/>
    <mergeCell ref="Q11:R12"/>
    <mergeCell ref="S20:T20"/>
    <mergeCell ref="S21:T21"/>
    <mergeCell ref="S22:T22"/>
    <mergeCell ref="S11:T12"/>
    <mergeCell ref="S16:T16"/>
    <mergeCell ref="S17:T17"/>
    <mergeCell ref="S18:T18"/>
    <mergeCell ref="S19:T19"/>
    <mergeCell ref="M21:N21"/>
    <mergeCell ref="O21:P21"/>
    <mergeCell ref="I20:J20"/>
    <mergeCell ref="I21:J21"/>
    <mergeCell ref="I22:J22"/>
    <mergeCell ref="O20:P20"/>
    <mergeCell ref="K22:L22"/>
    <mergeCell ref="M22:N22"/>
    <mergeCell ref="O22:P22"/>
    <mergeCell ref="K21:L21"/>
    <mergeCell ref="C15:D15"/>
    <mergeCell ref="C13:D13"/>
    <mergeCell ref="A11:F11"/>
    <mergeCell ref="A22:F22"/>
    <mergeCell ref="G22:H22"/>
    <mergeCell ref="A16:F16"/>
    <mergeCell ref="A18:F18"/>
    <mergeCell ref="A19:F19"/>
    <mergeCell ref="C14:D14"/>
    <mergeCell ref="A17:F17"/>
    <mergeCell ref="A20:F20"/>
    <mergeCell ref="A21:F21"/>
    <mergeCell ref="G21:H21"/>
    <mergeCell ref="M7:P7"/>
    <mergeCell ref="A9:F10"/>
    <mergeCell ref="M11:N12"/>
    <mergeCell ref="O11:P12"/>
    <mergeCell ref="C12:E12"/>
    <mergeCell ref="I11:J12"/>
    <mergeCell ref="G11:H12"/>
    <mergeCell ref="D7:E7"/>
    <mergeCell ref="F7:J7"/>
    <mergeCell ref="K11:L12"/>
    <mergeCell ref="G9:X10"/>
    <mergeCell ref="W11:X12"/>
    <mergeCell ref="D2:N2"/>
    <mergeCell ref="M6:P6"/>
    <mergeCell ref="D3:E3"/>
    <mergeCell ref="D4:E4"/>
    <mergeCell ref="D5:E5"/>
    <mergeCell ref="D6:E6"/>
    <mergeCell ref="F3:J3"/>
    <mergeCell ref="F4:J4"/>
    <mergeCell ref="F5:J5"/>
    <mergeCell ref="F6:J6"/>
    <mergeCell ref="I19:J19"/>
    <mergeCell ref="K18:L18"/>
    <mergeCell ref="K20:L20"/>
    <mergeCell ref="G20:H20"/>
    <mergeCell ref="M20:N20"/>
    <mergeCell ref="K19:L19"/>
    <mergeCell ref="G19:H19"/>
    <mergeCell ref="M19:N19"/>
    <mergeCell ref="Q22:R22"/>
    <mergeCell ref="M16:N16"/>
    <mergeCell ref="O16:P16"/>
    <mergeCell ref="O19:P19"/>
    <mergeCell ref="G16:H16"/>
    <mergeCell ref="K16:L16"/>
    <mergeCell ref="G18:H18"/>
    <mergeCell ref="M18:N18"/>
    <mergeCell ref="O18:P18"/>
    <mergeCell ref="I16:J16"/>
    <mergeCell ref="I17:J17"/>
    <mergeCell ref="K17:L17"/>
    <mergeCell ref="M17:N17"/>
    <mergeCell ref="O17:P17"/>
    <mergeCell ref="G17:H17"/>
    <mergeCell ref="I18:J18"/>
  </mergeCells>
  <phoneticPr fontId="0" type="noConversion"/>
  <printOptions horizontalCentered="1"/>
  <pageMargins left="0.25" right="0.25" top="0.75" bottom="0.75" header="0.3" footer="0.3"/>
  <pageSetup scale="63" fitToHeight="0" pageOrder="overThenDown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BIDTAB</vt:lpstr>
      <vt:lpstr>BIDTAB!Print_Area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Fleer</dc:creator>
  <cp:lastModifiedBy>Knotts, Susan</cp:lastModifiedBy>
  <cp:lastPrinted>2025-04-23T19:32:23Z</cp:lastPrinted>
  <dcterms:created xsi:type="dcterms:W3CDTF">2000-10-12T17:47:13Z</dcterms:created>
  <dcterms:modified xsi:type="dcterms:W3CDTF">2025-04-23T19:32:25Z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